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65326" windowWidth="15480" windowHeight="9735" activeTab="0"/>
  </bookViews>
  <sheets>
    <sheet name="Bieu CXC -2016-2020" sheetId="1" r:id="rId1"/>
  </sheets>
  <definedNames>
    <definedName name="_xlnm.Print_Titles" localSheetId="0">'Bieu CXC -2016-2020'!$6:$10</definedName>
  </definedNames>
  <calcPr fullCalcOnLoad="1"/>
</workbook>
</file>

<file path=xl/sharedStrings.xml><?xml version="1.0" encoding="utf-8"?>
<sst xmlns="http://schemas.openxmlformats.org/spreadsheetml/2006/main" count="317" uniqueCount="263">
  <si>
    <t>STT</t>
  </si>
  <si>
    <t>Địa điểm xây dựng</t>
  </si>
  <si>
    <t>Lũy kế số vốn đã bố trí/giải ngân từ khởi công đến hết năm 2015</t>
  </si>
  <si>
    <t>Ghi chú</t>
  </si>
  <si>
    <t>A</t>
  </si>
  <si>
    <t>B</t>
  </si>
  <si>
    <t>C</t>
  </si>
  <si>
    <t>Tổng số</t>
  </si>
  <si>
    <t>Dự kiến KH năm 2015</t>
  </si>
  <si>
    <t>Tổng số vốn</t>
  </si>
  <si>
    <t>Năm 2017</t>
  </si>
  <si>
    <t>Năm 2018</t>
  </si>
  <si>
    <t>Năm 2019</t>
  </si>
  <si>
    <t>Năm 2020</t>
  </si>
  <si>
    <t>KHỐI VĂN HÓA XÃ HỘI</t>
  </si>
  <si>
    <t>Dự án chuyển tiếp dự kiến hoàn thành trong giai đoạn 2016-2020</t>
  </si>
  <si>
    <t>Dự án chuyển tiếp dự kiến hoàn thành sau năm 2020</t>
  </si>
  <si>
    <t>Dự án mới (khởi công từ năm 2016)</t>
  </si>
  <si>
    <t>I</t>
  </si>
  <si>
    <t>LĨNH VỰC VĂN HÓA THỂ THAO VÀ DU LỊCH</t>
  </si>
  <si>
    <t>I.1</t>
  </si>
  <si>
    <t>Thanh Trì</t>
  </si>
  <si>
    <t>Từ Liêm</t>
  </si>
  <si>
    <t>54.150 m2</t>
  </si>
  <si>
    <t>Hoàn Kiếm</t>
  </si>
  <si>
    <t>I.2</t>
  </si>
  <si>
    <t>I.3</t>
  </si>
  <si>
    <t>Dự án mới khởi công từ năm 2016</t>
  </si>
  <si>
    <t>I.3.1</t>
  </si>
  <si>
    <t>Dự án đã có Quyết định phê duyệt dự án</t>
  </si>
  <si>
    <t>XD Rạp Đông Đô</t>
  </si>
  <si>
    <t>300 chỗ</t>
  </si>
  <si>
    <t xml:space="preserve">Nâng cấp mở rộng di tích nhà Hồ Chủ tịch ở và làm việc tháng 12/1946 </t>
  </si>
  <si>
    <t>Hà Đông</t>
  </si>
  <si>
    <t>1.741 m2.</t>
  </si>
  <si>
    <t>Dự án tu bổ tôn tạo di tích đền Ngọc Sơn</t>
  </si>
  <si>
    <t>Sở Văn hóa TTDL (2015 bố trí 18 tỷ nguồn thu từ di tích)</t>
  </si>
  <si>
    <t>I.3.2</t>
  </si>
  <si>
    <t>Dự án đã phê duyệt chủ trương nhưng chưa có phê duyệt dự án</t>
  </si>
  <si>
    <t>Ba Vì</t>
  </si>
  <si>
    <t>Đông Anh</t>
  </si>
  <si>
    <t>I.3.3</t>
  </si>
  <si>
    <t>Dự án chưa có QĐ phê duyệt chủ trương đầu tư</t>
  </si>
  <si>
    <t>Đề xuất chuyển nguồn vốn nghiên cứu khoa học để phù hợp với tính chất của Đề án (đề tài nghiên cứu, không phải dự án đầu tư)</t>
  </si>
  <si>
    <t>Bảo tồn, tôn tạo và phát huy giá trị các di tích thành phần thuộc khu Di tích thành Cổ Loa</t>
  </si>
  <si>
    <t>Xây mới</t>
  </si>
  <si>
    <t>Xây dựng mới tượng đài chiến thắng tại Cầu Giẽ</t>
  </si>
  <si>
    <t>Phú Xuyên</t>
  </si>
  <si>
    <t>Vườn hoa đền Bà Kiệu</t>
  </si>
  <si>
    <t>Đống Đa</t>
  </si>
  <si>
    <t>Tu bổ</t>
  </si>
  <si>
    <t>II</t>
  </si>
  <si>
    <t>LĨNH VỰC Y TẾ</t>
  </si>
  <si>
    <t>II.1</t>
  </si>
  <si>
    <t>Xây dựng Bệnh viện đa khoa huyện Phú Xuyên</t>
  </si>
  <si>
    <t>H. Phú Xuyên</t>
  </si>
  <si>
    <t xml:space="preserve"> 200 giường bệnh</t>
  </si>
  <si>
    <t>Mở rộng và nâng cấp Bệnh viện đa khoa huyện Quốc Oai</t>
  </si>
  <si>
    <t>H. Quốc Oai</t>
  </si>
  <si>
    <t>Nâng cấp Bệnh viện đa khoa Sóc Sơn</t>
  </si>
  <si>
    <t>H. Sóc Sơn</t>
  </si>
  <si>
    <t>300 giường</t>
  </si>
  <si>
    <t>Nâng cấp Bệnh viện đa khoa Đông Anh</t>
  </si>
  <si>
    <t xml:space="preserve"> Đông Anh</t>
  </si>
  <si>
    <t>400 giường</t>
  </si>
  <si>
    <t>Xây dựng Bệnh viện đa khoa huyện Mê Linh</t>
  </si>
  <si>
    <t>Mê Linh</t>
  </si>
  <si>
    <t>200 giường</t>
  </si>
  <si>
    <t>Mở rộng và Nâng cấp Bệnh viện đa khoa huyện Ba Vì đạt tiêu chuẩn Bệnh viện hạng II</t>
  </si>
  <si>
    <t>Ba vì</t>
  </si>
  <si>
    <t>Đầu tư nâng cấp Bệnh viện Thanh Nhàn - Giai đoạn 2</t>
  </si>
  <si>
    <t>Q. Hai Bà Trưng</t>
  </si>
  <si>
    <t>500 giường</t>
  </si>
  <si>
    <t>Đầu tư nâng cấp Bệnh viện Phụ sản Hà Nội - Giai đoạn 2</t>
  </si>
  <si>
    <t>Q. Ba Đình</t>
  </si>
  <si>
    <t>Khối nhà 9 tầng, tâng hầm,…</t>
  </si>
  <si>
    <t>Cải tạo bệnh viện đa khoa Xanh Pôn và xây dựng nhà điều trị Nội khoa</t>
  </si>
  <si>
    <t>Khối nhà 4 tầng, cải tạo các nhà A, B và ctr phụ trợ</t>
  </si>
  <si>
    <t>Nâng cấp Bệnh viện Tâm thần Mỹ Đức</t>
  </si>
  <si>
    <t>H. Mỹ Đức</t>
  </si>
  <si>
    <t>Đang điều chỉnh TMĐT tăng 10 tỷ</t>
  </si>
  <si>
    <t>II.2</t>
  </si>
  <si>
    <t>Dự án chuyển tiếp dự kiến hoàn thành sau 2020</t>
  </si>
  <si>
    <t>Bệnh viện 600 giường Mê Linh</t>
  </si>
  <si>
    <t>Xây dựng Bệnh viện Nhi HN gđoạn 1</t>
  </si>
  <si>
    <t>Q. Hà Đông</t>
  </si>
  <si>
    <t>H. Thạch Thất</t>
  </si>
  <si>
    <t>II.3</t>
  </si>
  <si>
    <t>Dự án mới khởi công từ 2016</t>
  </si>
  <si>
    <t>II.3.1</t>
  </si>
  <si>
    <t>Dự án đã có QĐ phê duyệt dự án</t>
  </si>
  <si>
    <t>Nâng cấp Bệnh viện đa khoa Hòe Nhai</t>
  </si>
  <si>
    <t>100 giường</t>
  </si>
  <si>
    <t>Nâng cấp Bệnh viện tâm thần Hà Nội</t>
  </si>
  <si>
    <t>Q. Long Biên</t>
  </si>
  <si>
    <t>Nâng cấp Bệnh viện đa khoa huyện Thường Tín</t>
  </si>
  <si>
    <t xml:space="preserve">Thường Tín </t>
  </si>
  <si>
    <t>Nâng cấp Phòng xét nghiệm của Trung tâm Y tế dự phòng</t>
  </si>
  <si>
    <t>Hà Nội</t>
  </si>
  <si>
    <t>Đầu tư Trang thiết bị Y tế</t>
  </si>
  <si>
    <t>II.3.2</t>
  </si>
  <si>
    <t>Dự án đã phê duyệt chủ trương nhưng chưa có QĐ phê duyệt dự án</t>
  </si>
  <si>
    <t>Xây dựng Bệnh viện Nhiệt đới Hà Nội (giai đoạn 1)</t>
  </si>
  <si>
    <t>Huyện Quốc oai</t>
  </si>
  <si>
    <t>II.3.3</t>
  </si>
  <si>
    <t xml:space="preserve">Dự án chưa phê duyệt chủ trương </t>
  </si>
  <si>
    <t>III</t>
  </si>
  <si>
    <t>III.1</t>
  </si>
  <si>
    <t>Dự án: Cải tạo nâng cấp để chuyển đổi nhiệm vụ của nghĩa trang Văn Điển (giai đoạn 1)</t>
  </si>
  <si>
    <t>Tam Hiệp, Thanh Trì</t>
  </si>
  <si>
    <t>19,5 ha</t>
  </si>
  <si>
    <t>Trường Trung cấp nghề Số 1 HN</t>
  </si>
  <si>
    <t xml:space="preserve">Phú Xuyên </t>
  </si>
  <si>
    <t>1500hs</t>
  </si>
  <si>
    <t>Dự kiến điều chỉnh DA năm 2015</t>
  </si>
  <si>
    <t xml:space="preserve">Dự án  đầu tư nghề trọng điểm: Công nghệ ô tô  cấp độ ASEAN  của Trường Trung cấp nghề-GTCC Hà Nội </t>
  </si>
  <si>
    <t>Bắc Từ Liêm</t>
  </si>
  <si>
    <t>Đầu tư nghề trọng điểm ASEAN</t>
  </si>
  <si>
    <t>Dự án  đầu tư nghề trọng điểm: Cơ điện tử cấp độ quốc tế của Trường Cao đẳng nghề Công nghệ cao Hà Nội</t>
  </si>
  <si>
    <t>Nam Từ Liêm</t>
  </si>
  <si>
    <t>Đầu tư nghề trọng điểm Quốc tế</t>
  </si>
  <si>
    <t>Trung tâm dạy nghề huyện Ba Vì</t>
  </si>
  <si>
    <t>1.500 học sinh</t>
  </si>
  <si>
    <t>Thực hiện theo hướng dẫn của Luật Giáo dục nghề nghiệp</t>
  </si>
  <si>
    <t>Ba Đình</t>
  </si>
  <si>
    <t>Xây dựng Trung tâm Hướng nghiệp, dạy nghề và giới thiệu việc làm Thanh niên thành phố Hà Nội</t>
  </si>
  <si>
    <t>XD trung tâm kiểu mẫu; 2ha</t>
  </si>
  <si>
    <t xml:space="preserve">Vốn TW: 40.000 triệu đồng; vốn TP: 110.000 triệu đồng. </t>
  </si>
  <si>
    <t>III.2</t>
  </si>
  <si>
    <t>III.3</t>
  </si>
  <si>
    <t>III.3.1</t>
  </si>
  <si>
    <t>Dự án đã có quyết định phê duyệt dự án</t>
  </si>
  <si>
    <t>Cải tạo, nâng cấp Cung Thiếu nhi Hà Nội giai đoạn 1</t>
  </si>
  <si>
    <t>Hoàn Kiếm - HN</t>
  </si>
  <si>
    <t>Cải tạo 7.960 m2</t>
  </si>
  <si>
    <t>III.3.2</t>
  </si>
  <si>
    <t>Dự án đã phê duyệt chủ trương nhưng phê duyệt dự án</t>
  </si>
  <si>
    <t>Dự án:  Cải tạo mở rộng NT Thanh Tước</t>
  </si>
  <si>
    <t>3,3 ha</t>
  </si>
  <si>
    <t>30 tỷ vốn của đơn vị</t>
  </si>
  <si>
    <t>Dự án Tăng cường cơ sở vật chất Trung tâm Bảo trợ xã hội II</t>
  </si>
  <si>
    <t>Viên An, Ứng Hoà</t>
  </si>
  <si>
    <t>XD mới 1.250 m2; Cải tạo 1.300 m2 + Trang thiết bị</t>
  </si>
  <si>
    <t>Dự án Cải tạo nâng cấp Trung tâm Điều dưỡng Người có công số 1 Hà Nội</t>
  </si>
  <si>
    <t>Thanh Thủy, Phú THọ</t>
  </si>
  <si>
    <t>Cải tạo khoảng 7.354 m2; Sơn sửa 17.750 m2</t>
  </si>
  <si>
    <t>Dự án đầu tư cơ sở 2 - Trường Cao đẳng nghề Công nghiệp Hà Nội</t>
  </si>
  <si>
    <t>500 học sinh</t>
  </si>
  <si>
    <t>SD nguồn vốn đấu giá tài sản của đơn vị</t>
  </si>
  <si>
    <t>nt</t>
  </si>
  <si>
    <t>Dự án Xây dựng Cung Văn hóa thể thao Thanh niên Hà Nội</t>
  </si>
  <si>
    <t>Hai Bà Trưng</t>
  </si>
  <si>
    <t>15.000 m2 XD</t>
  </si>
  <si>
    <t>III.3.3</t>
  </si>
  <si>
    <t>Khối các cơ sở bảo trợ xã hội:</t>
  </si>
  <si>
    <t>Cầu Giấy</t>
  </si>
  <si>
    <t>Khối các Trung tâm Người có công</t>
  </si>
  <si>
    <t xml:space="preserve">Dự án Đầu tư, cải tạo, nâng cấp </t>
  </si>
  <si>
    <t>Dự án Cải tạo nâng cấp Trung tâm Giới thiệu Việc làm Hà Nội</t>
  </si>
  <si>
    <t>80 phiên/năm</t>
  </si>
  <si>
    <t>Đề án nâng cao hiệu quả Sàn GDVL đến 2020</t>
  </si>
  <si>
    <t>Dự án đầu tư xây dựng mới Trường Cao đẳng nghề Công nghiệp Hà Nội</t>
  </si>
  <si>
    <t>3.000 - 3.500 học sinh</t>
  </si>
  <si>
    <t xml:space="preserve">Dự án cải tạo tổng thế Trường Cao đẳng nghề Công nghệ cao Hà Nội </t>
  </si>
  <si>
    <t>6.000 - 7.000 học sinh</t>
  </si>
  <si>
    <t>Theo chỉ đạo UBND TP</t>
  </si>
  <si>
    <t>Thực hiện theo Luật Giáo dục nghề nghiệp</t>
  </si>
  <si>
    <t>Đầu tư nghề trọng điểm</t>
  </si>
  <si>
    <t>QĐ số 854/QĐ-LĐTBXH ngày 6/6/2013</t>
  </si>
  <si>
    <t>Dự án  đầu tư nghề trọng điểm: Hàn cấp độ ASEAN của Trường Cao đẳng nghề Công nghiệp Hà Nội</t>
  </si>
  <si>
    <t>Dự án  đầu tư nghề trọng điểm: Công nghệ thông tin (ứng dụng phần mềm) cấp độ quốc tế của Trường Cao đẳng nghề Công nghệ cao Hà Nội</t>
  </si>
  <si>
    <t>Dự án  đầu tư nghề trọng điểm: Điện tử công nghiệp cấp độ quốc tế của Trường Cao đẳng nghề Công nghệ cao Hà Nội</t>
  </si>
  <si>
    <t>D</t>
  </si>
  <si>
    <t>Khối các cơ sở chữa bệnh, giáo dục, lao động xã hội</t>
  </si>
  <si>
    <t>Dự án Cải tạo, chống xuống cấp tổng thể Nhà Văn hóa Học sinh Sinh viên Hà Nội</t>
  </si>
  <si>
    <t>Mở rộng</t>
  </si>
  <si>
    <t>Cải tạo, sửa chữa</t>
  </si>
  <si>
    <t xml:space="preserve">Cải tạo, sửa chữa phần mái, hệ thống điều hòa không khí Cung thể thao tổng hợp Quần Ngựa </t>
  </si>
  <si>
    <t>Cải tạo</t>
  </si>
  <si>
    <t xml:space="preserve">Xây dựng hoàn chỉnh hạ tầng kỹ thuật Trung tâm đào tạo vận động viên cấp cao Hà Nội. </t>
  </si>
  <si>
    <t>Khu thể thao người khuyết tật - Trung tâm VĐV cấp cao Hà Nội</t>
  </si>
  <si>
    <t>Xây dựng mới</t>
  </si>
  <si>
    <t>Nhóm các dự án Cải tạo, nâng cấp một số trung tâm thể thao cấp Thành phố</t>
  </si>
  <si>
    <t>Bệnh viện Da liễu Hà Nội</t>
  </si>
  <si>
    <t>50 giường</t>
  </si>
  <si>
    <t>Các dự án trạm y tế để thực hiện mục tiêu 100% xã/phường/thị trấn đạt CQG về y tế</t>
  </si>
  <si>
    <t>Các dự án thuộc các Đề án phát triển chuyên môn của ngành (Ghép gan, ghép tế bào gốc, giảm tải bệnh viện, …..)</t>
  </si>
  <si>
    <t>Cung thiếu nhi Hà Nội</t>
  </si>
  <si>
    <t>1</t>
  </si>
  <si>
    <t>3,24ha</t>
  </si>
  <si>
    <t>Dự án chuyển tiếp dự kiến hoàn thành trong giai đọan 2016-2020</t>
  </si>
  <si>
    <t>Xây dựng Bệnh viện Tim Hà Nội - Cơ sở 2 tại Tây Hồ</t>
  </si>
  <si>
    <t>ngoài ra, một số dự án sử dụng vốn sự nghiệp</t>
  </si>
  <si>
    <t>Đề xuất xã hội hóa một phần công trình để thực hiện Đầu tư công trình</t>
  </si>
  <si>
    <t>Đầu tư mở rộng và cải tạo một số công trình thuộc lĩnh vực bảo trợ xã hội</t>
  </si>
  <si>
    <t>Liên ngành xác định từ 5-6 công trình cần thiết của gđ 2016 -2020</t>
  </si>
  <si>
    <t>Đầu tư mở rộng và cải tạo một số công trình thuộc lĩnh vực Người có công</t>
  </si>
  <si>
    <t>Liên ngành xác định từ 2-3 công trình cần thiết của gđ 2016 -2020</t>
  </si>
  <si>
    <t>Đầu tư cải tạo một số công trình thuộc lĩnh vực các cơ sở chữa bệnh, giáo dục, lao động xã hội</t>
  </si>
  <si>
    <t>Liên ngành xác định từ 4-5 công trình cần thiết của gđ 2016 -2020</t>
  </si>
  <si>
    <t>Xây dựng tượng đài, nhà tưởng niệm, nhà khách, tiểu cảnh, phù điêu và các công trình kiến trúc khác thuộc Khu tưởng niệm danh nhân Chu Văn An, huyện Thanh Trì</t>
  </si>
  <si>
    <t>Dự án Trưng bày bảo tàng Thăng Long</t>
  </si>
  <si>
    <t>Xây dựng hạ tầng kỹ thuật Khu tưởng niệm danh nhân Chu Văn An, huyện Thanh Trì</t>
  </si>
  <si>
    <t>44,5 ha</t>
  </si>
  <si>
    <t>Dự án chỉnh trang mặt bằng do Bộ Quốc phòng và hai hộ gia đình lão thành cách mạng bàn giao (khu Hoàng Thành)</t>
  </si>
  <si>
    <t>Nguồn thu từ đấu giá QSD đất ngân sách để lại Huyện</t>
  </si>
  <si>
    <t>Các dự án đã được phê duyệt đầu tư tại Đề án bảo tồn làng cổ Đường Lâm - Sơn Tây</t>
  </si>
  <si>
    <t>Đầu tư theo cơ chế NSTP 100% tu bổ di tích cấp QG; hỗ trợ 60% hạng mục gốc di tích thuộc danh mục tại đề án; vay ứng trước thực hiện DA giãn dân</t>
  </si>
  <si>
    <t>Sở VH</t>
  </si>
  <si>
    <t>Dự án bảo tồn tường bao và 8 cổng Hành cung thời Nguyễn</t>
  </si>
  <si>
    <t>Bảo tồn, trùng tu các di tích Đoan Môn, Kỳ Đài, Bắc Môn (giai đoạn 1)</t>
  </si>
  <si>
    <t xml:space="preserve">LĨNH VỰC LAO ĐỘNG THƯƠNG BINH VÀ XÃ HỘI </t>
  </si>
  <si>
    <t>150 tỷ vốn của đơn vị; Ngân sách dự kiến thực hiện năm 2019</t>
  </si>
  <si>
    <t>Khối Lao động-Việc làm-Dạy nghề</t>
  </si>
  <si>
    <t>A1</t>
  </si>
  <si>
    <t>Đầu tư theo hình thức BT, bố trí NS tập trung cho công tác CBĐT</t>
  </si>
  <si>
    <t>Đầu tư Trường Cao đẳng nghề Công nghệ cao Hà Nội đồng bộ (cơ sở vật chất, trang thiết bị chương trình, giáo trình, giáo viên) để thành trường chất lượng cao, đáp ứng nhu cầu theo Quy hoạch nhân lực Thủ đô đến năm 2020</t>
  </si>
  <si>
    <t>Đầu tư Trường Cao đẳng nghề Việt Nam - Hàn Quốc đồng bộ (cơ sở vật chất, trang thiết bị chương trình, giáo trình, giáo viên) để thành trường chất lượng cao theo mô hình Hàn Quốc, đáp ứng nhu cầu theo Quy hoạch nhân lực Thủ đô đến năm 2020</t>
  </si>
  <si>
    <t>Đầu tư Trường Cao đẳng nghề chất lượng cao Phú Xuyên (cơ sở vật chất, trang thiết bị chương trình, giáo trình, giáo viên)  để thành trường chất lượng cao theo mô hình Nhật Bản, đáp ứng nhu cầu theo Quy hoạch nhân lực Thủ đô đến năm 2020</t>
  </si>
  <si>
    <t xml:space="preserve">Cải tạo hệ thống các trường Trung cấp, Trung tâm giáo dục nghề nghiệp theo quy định của Luật Giáo dục nghề nghiệp </t>
  </si>
  <si>
    <t>A2</t>
  </si>
  <si>
    <t>Đầu tư nghề trọng điểm QT</t>
  </si>
  <si>
    <t>Đầu tư nghề trọng điểm KV</t>
  </si>
  <si>
    <t xml:space="preserve">* </t>
  </si>
  <si>
    <t>Bệnh viện tuyến Thành phố</t>
  </si>
  <si>
    <t>Bệnh viện tuyến huyện</t>
  </si>
  <si>
    <t>Các Trung tâm và Trạm y tế</t>
  </si>
  <si>
    <t>Các dự án khác</t>
  </si>
  <si>
    <t>Dự án bảo tồn khu vực khảo cổ học 18 Hoàng Diệu (CBĐT 8.896 tr.đ)</t>
  </si>
  <si>
    <t>Dự án HTKT, Cảnh quan cây xanh công viên Hữu Nghị</t>
  </si>
  <si>
    <t xml:space="preserve">Bảo tàng Hà Nội </t>
  </si>
  <si>
    <t>Theo chỉ đạo hoàn thành 2015 của Chủ tịch</t>
  </si>
  <si>
    <t>Nhu cầu 438 tỷ đồng - Nguồn vốn đấu giá QSD đất TP để lại cho Huyện</t>
  </si>
  <si>
    <t>Tu bổ tôn tạo các Di tích khu Trung tâm Hoàng thành Thăng Long</t>
  </si>
  <si>
    <t>a</t>
  </si>
  <si>
    <t>Đề án nghiên cứu khôi phục không gian điện Kính Thiên</t>
  </si>
  <si>
    <t>b</t>
  </si>
  <si>
    <t>c</t>
  </si>
  <si>
    <t>d</t>
  </si>
  <si>
    <t>Phục hồi nhà bia Alexandre de Rhodes</t>
  </si>
  <si>
    <t>Đầu tư hỗ trợ thực hiện các dự án tu bổ di tích cấp Quốc gia đặc biệt trên địa bàn Thành phố giai đoạn 2016-2020</t>
  </si>
  <si>
    <t>Sở Văn hóa TTDL và UBND các quận, huyện, thị xã theo phân cấp quản lý</t>
  </si>
  <si>
    <t>Công trình trọng điểm chưa có khả năng cân đối nguồn vốn thực hiện.</t>
  </si>
  <si>
    <t>CT chưa có khả năng cân đối nguồn vốn thực hiện</t>
  </si>
  <si>
    <t>Mới tạm cân đối 210 tỷ/380 tỷ</t>
  </si>
  <si>
    <t>Các dự án cải tạo sửa chữa và nâng cấp trang thiết bị y tế các đơn vị y tế trực thuộc Sở Y tế quản lý (khoảng 20 dự án/năm)</t>
  </si>
  <si>
    <t>Chưa cân đối được nguồn vốn</t>
  </si>
  <si>
    <t xml:space="preserve">Thủ tướng Chính phủ giao UBND TP HN bố trí vốn thực hiện Dự án-Bộ Xây dựng làm chủ đầu tư. </t>
  </si>
  <si>
    <t>ĐƠN VỊ ĐỀ XUẤT………….</t>
  </si>
  <si>
    <t xml:space="preserve">Tên dự án </t>
  </si>
  <si>
    <t>dự án quy mô&gt;3 tỷ đồng</t>
  </si>
  <si>
    <t>dự án quy mô &lt;3 tỷ đồng</t>
  </si>
  <si>
    <t>BIỂU: CXC 2016-2020</t>
  </si>
  <si>
    <t>( Lập hồ sơ chấp thuận chủ trương đầu tư theo mẫu quy định tai Quyết định số 09/2012/QĐ-UBND Thành phố)</t>
  </si>
  <si>
    <t>Năm đưa vào sử dụng</t>
  </si>
  <si>
    <t>Thực trạng công trình cần xây dựng, cải tạo ( nêu rõ năm xây dựng, mức độ xuống cấp và sự cần thiết đầu tư )</t>
  </si>
  <si>
    <t>Đề xuất, dự kiến Quy mô cải tạo, sửa chữa</t>
  </si>
  <si>
    <t>Khái toán kinh phí sửa chữa cải tạo</t>
  </si>
  <si>
    <t xml:space="preserve">                                                                                                                                                                                                                                                                                             Đơn vị tính: Triệu đồng</t>
  </si>
  <si>
    <r>
      <t xml:space="preserve">Giai đoạn 2016-2020 </t>
    </r>
    <r>
      <rPr>
        <b/>
        <i/>
        <sz val="12"/>
        <rFont val="Times New Roman"/>
        <family val="1"/>
      </rPr>
      <t>( đơn vị: Triệu đồng )</t>
    </r>
  </si>
  <si>
    <t xml:space="preserve">          SỞ GIÁO DỤC VÀ ĐÀO TẠO HÀ NỘI</t>
  </si>
  <si>
    <t>MẪU BIỂU BÁO CÁO KIỂM TRA, RÀ SOÁT VÀ KẾ HOẠCH ĐỀ XUẤT CHỐNG XUỐNG CẤP 2017-2020</t>
  </si>
  <si>
    <t>( Kèm theo văn bản số:1962 /SGD&amp;ĐT-KHTC, ngày 29 tháng 4 năm 2016 của Sở GD&amp;ĐT Hà Nội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</si>
</sst>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_(* \(#,##0\);_(* &quot;-&quot;&quot;?&quot;&quot;?&quot;_);_(@_)"/>
    <numFmt numFmtId="174" formatCode="#,##0.000"/>
    <numFmt numFmtId="175" formatCode="_(* #,##0_);_(* \(#,##0\);_(* \-??_);_(@_)"/>
    <numFmt numFmtId="176" formatCode="_(* #,##0.00_);_(* \(#,##0.00\);_(* &quot;-&quot;&quot;?&quot;&quot;?&quot;_);_(@_)"/>
    <numFmt numFmtId="177" formatCode="_(* #,##0_);_(* \(#,##0\);_(* &quot;-&quot;??_);_(@_)"/>
    <numFmt numFmtId="178" formatCode="_(* #.##0_);_(* \(#.##0\);_(* &quot;-&quot;??_);_(@_)"/>
    <numFmt numFmtId="179" formatCode="#,##0;[Red]#,##0"/>
  </numFmts>
  <fonts count="43">
    <font>
      <sz val="10"/>
      <name val="Arial"/>
      <family val="0"/>
    </font>
    <font>
      <sz val="11"/>
      <color indexed="8"/>
      <name val="Calibri"/>
      <family val="2"/>
    </font>
    <font>
      <b/>
      <sz val="11"/>
      <name val="Times New Roman"/>
      <family val="1"/>
    </font>
    <font>
      <b/>
      <u val="single"/>
      <sz val="11"/>
      <name val="Times New Roman"/>
      <family val="1"/>
    </font>
    <font>
      <sz val="14"/>
      <name val=".VnTime"/>
      <family val="2"/>
    </font>
    <font>
      <b/>
      <i/>
      <sz val="11"/>
      <name val="Times New Roman"/>
      <family val="1"/>
    </font>
    <font>
      <sz val="12"/>
      <name val=".VnTime"/>
      <family val="2"/>
    </font>
    <font>
      <i/>
      <sz val="11"/>
      <name val="Times New Roman"/>
      <family val="1"/>
    </font>
    <font>
      <sz val="11"/>
      <name val="Times New Roman"/>
      <family val="1"/>
    </font>
    <font>
      <sz val="12"/>
      <name val="Times New Roman"/>
      <family val="1"/>
    </font>
    <font>
      <sz val="8"/>
      <name val="Arial"/>
      <family val="2"/>
    </font>
    <font>
      <b/>
      <sz val="14"/>
      <name val="Times New Roman"/>
      <family val="1"/>
    </font>
    <font>
      <sz val="11"/>
      <name val="Calibri"/>
      <family val="2"/>
    </font>
    <font>
      <sz val="14"/>
      <name val="Times New Roman"/>
      <family val="1"/>
    </font>
    <font>
      <i/>
      <sz val="14"/>
      <name val="Times New Roman"/>
      <family val="1"/>
    </font>
    <font>
      <i/>
      <sz val="22"/>
      <name val="Times New Roman"/>
      <family val="1"/>
    </font>
    <font>
      <b/>
      <sz val="2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2"/>
      <name val="Times New Roman"/>
      <family val="1"/>
    </font>
    <font>
      <b/>
      <u val="single"/>
      <sz val="12"/>
      <name val="Times New Roman"/>
      <family val="1"/>
    </font>
    <font>
      <b/>
      <i/>
      <sz val="12"/>
      <name val="Times New Roman"/>
      <family val="1"/>
    </font>
    <font>
      <sz val="12"/>
      <color indexed="10"/>
      <name val="Times New Roman"/>
      <family val="1"/>
    </font>
    <font>
      <b/>
      <sz val="12"/>
      <color indexed="10"/>
      <name val="Times New Roman"/>
      <family val="1"/>
    </font>
    <font>
      <i/>
      <sz val="12"/>
      <color indexed="10"/>
      <name val="Times New Roman"/>
      <family val="1"/>
    </font>
    <font>
      <sz val="12"/>
      <name val=".VnArial Narrow"/>
      <family val="2"/>
    </font>
    <font>
      <b/>
      <u val="single"/>
      <sz val="14"/>
      <color indexed="10"/>
      <name val="Times New Roman"/>
      <family val="1"/>
    </font>
    <font>
      <sz val="18"/>
      <name val="Times New Roman"/>
      <family val="1"/>
    </font>
    <font>
      <b/>
      <sz val="12"/>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8" fillId="17" borderId="0" applyNumberFormat="0" applyBorder="0" applyAlignment="0" applyProtection="0"/>
    <xf numFmtId="0" fontId="19" fillId="9" borderId="1" applyNumberFormat="0" applyAlignment="0" applyProtection="0"/>
    <xf numFmtId="0" fontId="2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 borderId="1" applyNumberFormat="0" applyAlignment="0" applyProtection="0"/>
    <xf numFmtId="0" fontId="9" fillId="0" borderId="0">
      <alignment/>
      <protection/>
    </xf>
    <xf numFmtId="0" fontId="27" fillId="0" borderId="6" applyNumberFormat="0" applyFill="0" applyAlignment="0" applyProtection="0"/>
    <xf numFmtId="0" fontId="28" fillId="1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0" fillId="5" borderId="7" applyNumberFormat="0" applyFont="0" applyAlignment="0" applyProtection="0"/>
    <xf numFmtId="0" fontId="29" fillId="9" borderId="8" applyNumberFormat="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13">
    <xf numFmtId="0" fontId="0" fillId="0" borderId="0" xfId="0" applyAlignment="1">
      <alignment/>
    </xf>
    <xf numFmtId="0" fontId="2" fillId="0" borderId="0" xfId="0" applyFont="1" applyFill="1" applyBorder="1" applyAlignment="1">
      <alignment vertical="center" wrapText="1"/>
    </xf>
    <xf numFmtId="3" fontId="3" fillId="0" borderId="0" xfId="0" applyNumberFormat="1" applyFont="1" applyFill="1" applyBorder="1" applyAlignment="1">
      <alignment horizontal="center" vertical="center" wrapText="1"/>
    </xf>
    <xf numFmtId="3" fontId="5" fillId="0" borderId="10" xfId="71" applyNumberFormat="1" applyFont="1" applyFill="1" applyBorder="1" applyAlignment="1">
      <alignment horizontal="center" vertical="center" wrapText="1"/>
      <protection/>
    </xf>
    <xf numFmtId="3" fontId="5" fillId="0" borderId="10" xfId="65" applyNumberFormat="1" applyFont="1" applyFill="1" applyBorder="1" applyAlignment="1">
      <alignment horizontal="left" vertical="center" wrapText="1"/>
      <protection/>
    </xf>
    <xf numFmtId="3" fontId="3" fillId="0" borderId="10" xfId="71" applyNumberFormat="1" applyFont="1" applyFill="1" applyBorder="1" applyAlignment="1">
      <alignment horizontal="center" vertical="center" wrapText="1"/>
      <protection/>
    </xf>
    <xf numFmtId="172" fontId="5" fillId="0" borderId="10" xfId="71" applyNumberFormat="1" applyFont="1" applyFill="1" applyBorder="1" applyAlignment="1">
      <alignment horizontal="center" vertical="center" wrapText="1"/>
      <protection/>
    </xf>
    <xf numFmtId="3" fontId="5" fillId="0" borderId="10" xfId="71" applyNumberFormat="1" applyFont="1" applyFill="1" applyBorder="1" applyAlignment="1">
      <alignment horizontal="left" vertical="center" wrapText="1"/>
      <protection/>
    </xf>
    <xf numFmtId="3" fontId="8" fillId="0" borderId="10" xfId="71" applyNumberFormat="1" applyFont="1" applyFill="1" applyBorder="1" applyAlignment="1">
      <alignment horizontal="center" vertical="center" wrapText="1"/>
      <protection/>
    </xf>
    <xf numFmtId="3" fontId="8" fillId="0" borderId="10" xfId="72" applyNumberFormat="1" applyFont="1" applyFill="1" applyBorder="1" applyAlignment="1">
      <alignment horizontal="center" vertical="center" wrapText="1"/>
      <protection/>
    </xf>
    <xf numFmtId="3" fontId="8" fillId="0" borderId="10" xfId="72" applyNumberFormat="1" applyFont="1" applyFill="1" applyBorder="1" applyAlignment="1">
      <alignment horizontal="right" vertical="center" wrapText="1"/>
      <protection/>
    </xf>
    <xf numFmtId="3" fontId="8" fillId="0" borderId="10" xfId="66" applyNumberFormat="1" applyFont="1" applyFill="1" applyBorder="1" applyAlignment="1">
      <alignment horizontal="left" vertical="center" wrapText="1"/>
      <protection/>
    </xf>
    <xf numFmtId="0" fontId="8" fillId="0" borderId="10" xfId="72" applyNumberFormat="1" applyFont="1" applyFill="1" applyBorder="1" applyAlignment="1">
      <alignment horizontal="center" vertical="center" wrapText="1"/>
      <protection/>
    </xf>
    <xf numFmtId="3"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3" fontId="5" fillId="0" borderId="10" xfId="72" applyNumberFormat="1" applyFont="1" applyFill="1" applyBorder="1" applyAlignment="1">
      <alignment horizontal="right" vertical="center" wrapText="1"/>
      <protection/>
    </xf>
    <xf numFmtId="3" fontId="5" fillId="0" borderId="10" xfId="72" applyNumberFormat="1" applyFont="1" applyFill="1" applyBorder="1" applyAlignment="1">
      <alignment horizontal="center" vertical="center" wrapText="1"/>
      <protection/>
    </xf>
    <xf numFmtId="3" fontId="8" fillId="0" borderId="10" xfId="65" applyNumberFormat="1" applyFont="1" applyFill="1" applyBorder="1" applyAlignment="1">
      <alignment horizontal="left" vertical="center" wrapText="1"/>
      <protection/>
    </xf>
    <xf numFmtId="3" fontId="8" fillId="0" borderId="10" xfId="0" applyNumberFormat="1" applyFont="1" applyFill="1" applyBorder="1" applyAlignment="1">
      <alignment horizontal="right" vertical="center" wrapText="1"/>
    </xf>
    <xf numFmtId="3" fontId="5" fillId="0" borderId="10" xfId="71" applyNumberFormat="1" applyFont="1" applyFill="1" applyBorder="1" applyAlignment="1">
      <alignment horizontal="right" vertical="center" wrapText="1"/>
      <protection/>
    </xf>
    <xf numFmtId="0" fontId="8" fillId="0" borderId="10" xfId="0" applyFont="1" applyFill="1" applyBorder="1" applyAlignment="1">
      <alignment horizontal="center" vertical="center" wrapText="1"/>
    </xf>
    <xf numFmtId="3" fontId="8" fillId="0" borderId="10" xfId="71" applyNumberFormat="1" applyFont="1" applyFill="1" applyBorder="1" applyAlignment="1">
      <alignment horizontal="right" vertical="center" wrapText="1"/>
      <protection/>
    </xf>
    <xf numFmtId="3" fontId="8"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10" xfId="74" applyNumberFormat="1" applyFont="1" applyFill="1" applyBorder="1" applyAlignment="1">
      <alignment horizontal="center" vertical="center" wrapText="1"/>
      <protection/>
    </xf>
    <xf numFmtId="3" fontId="8" fillId="0" borderId="10" xfId="69" applyNumberFormat="1" applyFont="1" applyFill="1" applyBorder="1" applyAlignment="1">
      <alignment horizontal="right" vertical="center" wrapText="1"/>
      <protection/>
    </xf>
    <xf numFmtId="0" fontId="8" fillId="0" borderId="0" xfId="0" applyFont="1" applyFill="1" applyBorder="1" applyAlignment="1">
      <alignment vertical="center" wrapText="1"/>
    </xf>
    <xf numFmtId="3" fontId="8" fillId="0" borderId="10" xfId="72" applyNumberFormat="1" applyFont="1" applyFill="1" applyBorder="1" applyAlignment="1">
      <alignment horizontal="left" vertical="center" wrapText="1"/>
      <protection/>
    </xf>
    <xf numFmtId="3" fontId="8" fillId="0" borderId="10" xfId="65" applyNumberFormat="1" applyFont="1" applyFill="1" applyBorder="1" applyAlignment="1">
      <alignment horizontal="right" vertical="center" wrapText="1"/>
      <protection/>
    </xf>
    <xf numFmtId="41" fontId="8" fillId="0" borderId="10" xfId="43" applyFont="1" applyFill="1" applyBorder="1" applyAlignment="1">
      <alignment horizontal="center" vertical="center" wrapText="1"/>
    </xf>
    <xf numFmtId="0" fontId="8" fillId="0" borderId="10" xfId="74"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10" xfId="71"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0" fontId="8" fillId="0" borderId="1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xf numFmtId="0" fontId="0" fillId="0" borderId="0" xfId="0" applyFont="1" applyFill="1" applyAlignment="1">
      <alignment horizontal="center"/>
    </xf>
    <xf numFmtId="0" fontId="8" fillId="0" borderId="0" xfId="0" applyFont="1" applyFill="1" applyAlignment="1">
      <alignment horizontal="center" vertical="center" wrapText="1"/>
    </xf>
    <xf numFmtId="3" fontId="3" fillId="0" borderId="10" xfId="71" applyNumberFormat="1" applyFont="1" applyFill="1" applyBorder="1" applyAlignment="1">
      <alignment horizontal="left" vertical="center" wrapText="1"/>
      <protection/>
    </xf>
    <xf numFmtId="3" fontId="8" fillId="0" borderId="10" xfId="71" applyNumberFormat="1" applyFont="1" applyFill="1" applyBorder="1" applyAlignment="1">
      <alignment horizontal="left" vertical="center" wrapText="1"/>
      <protection/>
    </xf>
    <xf numFmtId="3" fontId="8" fillId="0" borderId="0" xfId="72" applyNumberFormat="1" applyFont="1" applyFill="1" applyBorder="1" applyAlignment="1">
      <alignment horizontal="center" vertical="center" wrapText="1"/>
      <protection/>
    </xf>
    <xf numFmtId="3" fontId="5" fillId="0" borderId="0" xfId="72" applyNumberFormat="1" applyFont="1" applyFill="1" applyBorder="1" applyAlignment="1">
      <alignment horizontal="center" vertical="center" wrapText="1"/>
      <protection/>
    </xf>
    <xf numFmtId="3" fontId="8" fillId="0" borderId="0" xfId="71" applyNumberFormat="1" applyFont="1" applyFill="1" applyBorder="1" applyAlignment="1">
      <alignment horizontal="center" vertical="center" wrapText="1"/>
      <protection/>
    </xf>
    <xf numFmtId="3"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5" fillId="0" borderId="10" xfId="71" applyNumberFormat="1" applyFont="1" applyFill="1" applyBorder="1" applyAlignment="1">
      <alignment horizontal="center" vertical="center" wrapText="1"/>
      <protection/>
    </xf>
    <xf numFmtId="0" fontId="5" fillId="0" borderId="10" xfId="65" applyNumberFormat="1" applyFont="1" applyFill="1" applyBorder="1" applyAlignment="1">
      <alignment horizontal="left" vertical="center" wrapText="1"/>
      <protection/>
    </xf>
    <xf numFmtId="0" fontId="8" fillId="0" borderId="0" xfId="0" applyFont="1" applyFill="1" applyAlignment="1">
      <alignment vertical="center" wrapText="1"/>
    </xf>
    <xf numFmtId="0" fontId="8" fillId="0" borderId="10" xfId="66" applyNumberFormat="1" applyFont="1" applyFill="1" applyBorder="1" applyAlignment="1">
      <alignment horizontal="center" vertical="center" wrapText="1"/>
      <protection/>
    </xf>
    <xf numFmtId="0" fontId="8" fillId="0" borderId="10" xfId="43" applyNumberFormat="1" applyFont="1" applyFill="1" applyBorder="1" applyAlignment="1">
      <alignment horizontal="center" vertical="center" wrapText="1"/>
    </xf>
    <xf numFmtId="0" fontId="8" fillId="0" borderId="10" xfId="64" applyNumberFormat="1" applyFont="1" applyFill="1" applyBorder="1" applyAlignment="1">
      <alignment horizontal="center" vertical="center" wrapText="1"/>
      <protection/>
    </xf>
    <xf numFmtId="0" fontId="8" fillId="0" borderId="10" xfId="73" applyNumberFormat="1" applyFont="1" applyFill="1" applyBorder="1" applyAlignment="1">
      <alignment horizontal="center" vertical="center" wrapText="1"/>
      <protection/>
    </xf>
    <xf numFmtId="0" fontId="8" fillId="0" borderId="10" xfId="56"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8" fillId="0" borderId="10" xfId="0" applyFont="1" applyFill="1" applyBorder="1" applyAlignment="1">
      <alignment vertical="center" wrapText="1"/>
    </xf>
    <xf numFmtId="0" fontId="8" fillId="0" borderId="10" xfId="61" applyFont="1" applyFill="1" applyBorder="1" applyAlignment="1">
      <alignment horizontal="justify" vertical="center" wrapText="1"/>
      <protection/>
    </xf>
    <xf numFmtId="0" fontId="8" fillId="0" borderId="10" xfId="70" applyNumberFormat="1" applyFont="1" applyFill="1" applyBorder="1" applyAlignment="1">
      <alignment horizontal="center" vertical="center" wrapText="1"/>
      <protection/>
    </xf>
    <xf numFmtId="0" fontId="8" fillId="0" borderId="10" xfId="61" applyNumberFormat="1" applyFont="1" applyFill="1" applyBorder="1" applyAlignment="1">
      <alignment horizontal="center" vertical="center" wrapText="1"/>
      <protection/>
    </xf>
    <xf numFmtId="3" fontId="8" fillId="0" borderId="10" xfId="66" applyNumberFormat="1" applyFont="1" applyFill="1" applyBorder="1" applyAlignment="1">
      <alignment horizontal="right" vertical="center" wrapText="1"/>
      <protection/>
    </xf>
    <xf numFmtId="3" fontId="8" fillId="0" borderId="10" xfId="61" applyNumberFormat="1" applyFont="1" applyFill="1" applyBorder="1" applyAlignment="1">
      <alignment horizontal="center" vertical="center" wrapText="1"/>
      <protection/>
    </xf>
    <xf numFmtId="3" fontId="8" fillId="0" borderId="10" xfId="67" applyNumberFormat="1" applyFont="1" applyFill="1" applyBorder="1" applyAlignment="1">
      <alignment horizontal="right" vertical="center" wrapText="1"/>
      <protection/>
    </xf>
    <xf numFmtId="0" fontId="2" fillId="0" borderId="10" xfId="0" applyNumberFormat="1" applyFont="1" applyFill="1" applyBorder="1" applyAlignment="1">
      <alignment horizontal="center" vertical="center" wrapText="1"/>
    </xf>
    <xf numFmtId="3" fontId="2" fillId="0" borderId="10" xfId="71" applyNumberFormat="1" applyFont="1" applyFill="1" applyBorder="1" applyAlignment="1">
      <alignment horizontal="right" vertical="center" wrapText="1"/>
      <protection/>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0" xfId="63" applyFont="1" applyFill="1" applyBorder="1" applyAlignment="1">
      <alignment horizontal="center" vertical="center" wrapText="1"/>
      <protection/>
    </xf>
    <xf numFmtId="41" fontId="8" fillId="0" borderId="10" xfId="43" applyFont="1" applyFill="1" applyBorder="1" applyAlignment="1">
      <alignment horizontal="left" vertical="center" wrapText="1"/>
    </xf>
    <xf numFmtId="0" fontId="8" fillId="0" borderId="10" xfId="63" applyNumberFormat="1" applyFont="1" applyFill="1" applyBorder="1" applyAlignment="1">
      <alignment horizontal="center" vertical="center" wrapText="1"/>
      <protection/>
    </xf>
    <xf numFmtId="3" fontId="8" fillId="0" borderId="10" xfId="43" applyNumberFormat="1" applyFont="1" applyFill="1" applyBorder="1" applyAlignment="1">
      <alignment horizontal="right" vertical="center" wrapText="1"/>
    </xf>
    <xf numFmtId="41" fontId="8" fillId="0" borderId="0" xfId="43" applyFont="1" applyFill="1" applyBorder="1" applyAlignment="1">
      <alignment horizontal="center" vertical="center" wrapText="1"/>
    </xf>
    <xf numFmtId="41" fontId="8" fillId="0" borderId="0" xfId="43" applyFont="1" applyFill="1" applyAlignment="1">
      <alignment horizontal="center" vertical="center" wrapText="1"/>
    </xf>
    <xf numFmtId="0" fontId="12" fillId="0" borderId="0" xfId="0" applyFont="1" applyFill="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7" fillId="0" borderId="0" xfId="0" applyFont="1" applyFill="1" applyBorder="1" applyAlignment="1">
      <alignment horizontal="right" vertical="center"/>
    </xf>
    <xf numFmtId="3" fontId="7"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10" xfId="0" applyNumberFormat="1" applyFont="1" applyFill="1" applyBorder="1" applyAlignment="1">
      <alignment horizontal="left" vertical="center" wrapText="1"/>
    </xf>
    <xf numFmtId="3" fontId="8" fillId="0" borderId="10" xfId="42" applyNumberFormat="1" applyFont="1" applyFill="1" applyBorder="1" applyAlignment="1" applyProtection="1">
      <alignment horizontal="right" vertical="center" wrapText="1"/>
      <protection/>
    </xf>
    <xf numFmtId="0" fontId="8" fillId="0" borderId="10" xfId="61" applyFont="1" applyFill="1" applyBorder="1" applyAlignment="1">
      <alignment horizontal="left" vertical="center" wrapText="1"/>
      <protection/>
    </xf>
    <xf numFmtId="3" fontId="8" fillId="0" borderId="0" xfId="0" applyNumberFormat="1" applyFont="1" applyFill="1" applyBorder="1" applyAlignment="1">
      <alignment horizontal="right" vertical="center" wrapText="1"/>
    </xf>
    <xf numFmtId="3" fontId="8" fillId="0" borderId="0" xfId="0" applyNumberFormat="1" applyFont="1" applyFill="1" applyAlignment="1">
      <alignment horizontal="center" vertical="center" wrapText="1"/>
    </xf>
    <xf numFmtId="0" fontId="7" fillId="0" borderId="10" xfId="43" applyNumberFormat="1" applyFont="1" applyFill="1" applyBorder="1" applyAlignment="1">
      <alignment horizontal="center" vertical="center" wrapText="1"/>
    </xf>
    <xf numFmtId="0" fontId="8" fillId="0" borderId="10" xfId="63" applyFont="1" applyFill="1" applyBorder="1" applyAlignment="1">
      <alignment horizontal="left" vertical="center" wrapText="1"/>
      <protection/>
    </xf>
    <xf numFmtId="3" fontId="8" fillId="0" borderId="10" xfId="63" applyNumberFormat="1" applyFont="1" applyFill="1" applyBorder="1" applyAlignment="1">
      <alignment horizontal="right" vertical="center" wrapText="1"/>
      <protection/>
    </xf>
    <xf numFmtId="3" fontId="8" fillId="0" borderId="10" xfId="63" applyNumberFormat="1" applyFont="1" applyFill="1" applyBorder="1" applyAlignment="1">
      <alignment horizontal="center" vertical="center" wrapText="1"/>
      <protection/>
    </xf>
    <xf numFmtId="0" fontId="5" fillId="0" borderId="10" xfId="42" applyNumberFormat="1" applyFont="1" applyFill="1" applyBorder="1" applyAlignment="1" applyProtection="1">
      <alignment horizontal="center" vertical="center" wrapText="1"/>
      <protection/>
    </xf>
    <xf numFmtId="3" fontId="5" fillId="0" borderId="10" xfId="42" applyNumberFormat="1" applyFont="1" applyFill="1" applyBorder="1" applyAlignment="1" applyProtection="1">
      <alignment horizontal="right" vertical="center" wrapText="1"/>
      <protection/>
    </xf>
    <xf numFmtId="0" fontId="2"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Border="1" applyAlignment="1">
      <alignment/>
    </xf>
    <xf numFmtId="3" fontId="8" fillId="4" borderId="10" xfId="71" applyNumberFormat="1" applyFont="1" applyFill="1" applyBorder="1" applyAlignment="1">
      <alignment horizontal="center" vertical="center" wrapText="1"/>
      <protection/>
    </xf>
    <xf numFmtId="0" fontId="2" fillId="4" borderId="0" xfId="0" applyFont="1" applyFill="1" applyBorder="1" applyAlignment="1">
      <alignment horizontal="center" vertical="center" wrapText="1"/>
    </xf>
    <xf numFmtId="0" fontId="2" fillId="4" borderId="0" xfId="0" applyFont="1" applyFill="1" applyAlignment="1">
      <alignment horizontal="center" vertical="center" wrapText="1"/>
    </xf>
    <xf numFmtId="3" fontId="8" fillId="4" borderId="10" xfId="66" applyNumberFormat="1" applyFont="1" applyFill="1" applyBorder="1" applyAlignment="1">
      <alignment vertical="center" wrapText="1"/>
      <protection/>
    </xf>
    <xf numFmtId="0" fontId="8" fillId="4" borderId="10" xfId="0"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3" fontId="8" fillId="4" borderId="10" xfId="0" applyNumberFormat="1" applyFont="1" applyFill="1" applyBorder="1" applyAlignment="1">
      <alignment horizontal="center" vertical="center" wrapText="1"/>
    </xf>
    <xf numFmtId="177" fontId="8" fillId="4" borderId="10" xfId="42" applyNumberFormat="1" applyFont="1" applyFill="1" applyBorder="1" applyAlignment="1">
      <alignment horizontal="center" vertical="center" wrapText="1"/>
    </xf>
    <xf numFmtId="177" fontId="8" fillId="4" borderId="10" xfId="42" applyNumberFormat="1" applyFont="1" applyFill="1" applyBorder="1" applyAlignment="1">
      <alignment horizontal="right" vertical="center" wrapText="1"/>
    </xf>
    <xf numFmtId="3" fontId="3" fillId="18" borderId="10" xfId="71" applyNumberFormat="1" applyFont="1" applyFill="1" applyBorder="1" applyAlignment="1">
      <alignment horizontal="center" vertical="center" wrapText="1"/>
      <protection/>
    </xf>
    <xf numFmtId="3" fontId="3" fillId="18" borderId="10" xfId="71" applyNumberFormat="1" applyFont="1" applyFill="1" applyBorder="1" applyAlignment="1">
      <alignment horizontal="left" vertical="center" wrapText="1"/>
      <protection/>
    </xf>
    <xf numFmtId="0" fontId="3" fillId="18" borderId="10" xfId="0" applyNumberFormat="1" applyFont="1" applyFill="1" applyBorder="1" applyAlignment="1">
      <alignment horizontal="center" vertical="center" wrapText="1"/>
    </xf>
    <xf numFmtId="3" fontId="3" fillId="18" borderId="10" xfId="0" applyNumberFormat="1" applyFont="1" applyFill="1" applyBorder="1" applyAlignment="1">
      <alignment horizontal="right" vertical="center" wrapText="1"/>
    </xf>
    <xf numFmtId="3" fontId="8" fillId="18" borderId="10" xfId="0" applyNumberFormat="1" applyFont="1" applyFill="1" applyBorder="1" applyAlignment="1">
      <alignment horizontal="center" vertical="center" wrapText="1"/>
    </xf>
    <xf numFmtId="0" fontId="8" fillId="18" borderId="0" xfId="0" applyFont="1" applyFill="1" applyBorder="1" applyAlignment="1">
      <alignment horizontal="center" vertical="center" wrapText="1"/>
    </xf>
    <xf numFmtId="0" fontId="8" fillId="18" borderId="0" xfId="0" applyFont="1" applyFill="1" applyAlignment="1">
      <alignment horizontal="center" vertical="center" wrapText="1"/>
    </xf>
    <xf numFmtId="0" fontId="8" fillId="0" borderId="10" xfId="60" applyNumberFormat="1" applyFont="1" applyFill="1" applyBorder="1" applyAlignment="1">
      <alignment horizontal="center" vertical="center" wrapText="1"/>
      <protection/>
    </xf>
    <xf numFmtId="0" fontId="2" fillId="0" borderId="0" xfId="80" applyFont="1" applyFill="1" applyBorder="1" applyAlignment="1">
      <alignment horizontal="center" vertical="center" wrapText="1"/>
      <protection/>
    </xf>
    <xf numFmtId="0" fontId="2" fillId="0" borderId="0" xfId="80" applyFont="1" applyFill="1" applyAlignment="1">
      <alignment horizontal="center" vertical="center" wrapText="1"/>
      <protection/>
    </xf>
    <xf numFmtId="0" fontId="2" fillId="0" borderId="10" xfId="60" applyNumberFormat="1" applyFont="1" applyFill="1" applyBorder="1" applyAlignment="1">
      <alignment horizontal="center" vertical="center" wrapText="1"/>
      <protection/>
    </xf>
    <xf numFmtId="0" fontId="5" fillId="0" borderId="10" xfId="60" applyNumberFormat="1" applyFont="1" applyFill="1" applyBorder="1" applyAlignment="1">
      <alignment horizontal="center" vertical="center" wrapText="1"/>
      <protection/>
    </xf>
    <xf numFmtId="0" fontId="5" fillId="0" borderId="0" xfId="80" applyFont="1" applyFill="1" applyBorder="1" applyAlignment="1">
      <alignment horizontal="center" vertical="center" wrapText="1"/>
      <protection/>
    </xf>
    <xf numFmtId="0" fontId="5" fillId="0" borderId="0" xfId="80" applyFont="1" applyFill="1" applyAlignment="1">
      <alignment horizontal="center" vertical="center" wrapText="1"/>
      <protection/>
    </xf>
    <xf numFmtId="3" fontId="8" fillId="0" borderId="11" xfId="72" applyNumberFormat="1" applyFont="1" applyFill="1" applyBorder="1" applyAlignment="1">
      <alignment horizontal="center" vertical="center" wrapText="1"/>
      <protection/>
    </xf>
    <xf numFmtId="41" fontId="8" fillId="0" borderId="11" xfId="43" applyNumberFormat="1" applyFont="1" applyFill="1" applyBorder="1" applyAlignment="1">
      <alignment horizontal="left" vertical="center" wrapText="1"/>
    </xf>
    <xf numFmtId="0" fontId="8" fillId="0" borderId="11" xfId="63" applyNumberFormat="1" applyFont="1" applyFill="1" applyBorder="1" applyAlignment="1">
      <alignment horizontal="center" vertical="center" wrapText="1"/>
      <protection/>
    </xf>
    <xf numFmtId="0" fontId="8" fillId="0" borderId="11" xfId="43" applyNumberFormat="1" applyFont="1" applyFill="1" applyBorder="1" applyAlignment="1">
      <alignment horizontal="center" vertical="center" wrapText="1"/>
    </xf>
    <xf numFmtId="0" fontId="7" fillId="0" borderId="11" xfId="43" applyNumberFormat="1" applyFont="1" applyFill="1" applyBorder="1" applyAlignment="1">
      <alignment horizontal="center" vertical="center" wrapText="1"/>
    </xf>
    <xf numFmtId="3" fontId="8" fillId="0" borderId="11" xfId="43" applyNumberFormat="1" applyFont="1" applyFill="1" applyBorder="1" applyAlignment="1">
      <alignment horizontal="right" vertical="center" wrapText="1"/>
    </xf>
    <xf numFmtId="3" fontId="8" fillId="0" borderId="11" xfId="42" applyNumberFormat="1" applyFont="1" applyFill="1" applyBorder="1" applyAlignment="1" applyProtection="1">
      <alignment horizontal="right" vertical="center" wrapText="1"/>
      <protection/>
    </xf>
    <xf numFmtId="41" fontId="8" fillId="0" borderId="11" xfId="43"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3" fontId="3" fillId="4"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3" fillId="18" borderId="12" xfId="0" applyNumberFormat="1" applyFont="1" applyFill="1" applyBorder="1" applyAlignment="1">
      <alignment horizontal="right" vertical="center" wrapText="1"/>
    </xf>
    <xf numFmtId="3" fontId="3" fillId="0" borderId="12"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9" fillId="4" borderId="10" xfId="74" applyNumberFormat="1" applyFont="1" applyFill="1" applyBorder="1" applyAlignment="1">
      <alignment horizontal="center" vertical="center" wrapText="1"/>
      <protection/>
    </xf>
    <xf numFmtId="3" fontId="9" fillId="4" borderId="10" xfId="74" applyNumberFormat="1" applyFont="1" applyFill="1" applyBorder="1" applyAlignment="1" applyProtection="1">
      <alignment horizontal="left" vertical="center" wrapText="1"/>
      <protection locked="0"/>
    </xf>
    <xf numFmtId="0" fontId="9" fillId="4" borderId="10" xfId="68" applyFont="1" applyFill="1" applyBorder="1" applyAlignment="1">
      <alignment horizontal="center" vertical="center" wrapText="1"/>
      <protection/>
    </xf>
    <xf numFmtId="3" fontId="9" fillId="4" borderId="10" xfId="74" applyNumberFormat="1" applyFont="1" applyFill="1" applyBorder="1" applyAlignment="1" applyProtection="1">
      <alignment horizontal="center" vertical="center" wrapText="1"/>
      <protection locked="0"/>
    </xf>
    <xf numFmtId="1" fontId="14"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3" fontId="36" fillId="0" borderId="10" xfId="71" applyNumberFormat="1" applyFont="1" applyFill="1" applyBorder="1" applyAlignment="1">
      <alignment horizontal="center" vertical="center" wrapText="1"/>
      <protection/>
    </xf>
    <xf numFmtId="0" fontId="36" fillId="0" borderId="10" xfId="0"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3" fontId="36" fillId="0" borderId="10" xfId="0" applyNumberFormat="1" applyFont="1" applyFill="1" applyBorder="1" applyAlignment="1">
      <alignment horizontal="right" vertical="center" wrapText="1"/>
    </xf>
    <xf numFmtId="0" fontId="36" fillId="0" borderId="1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6" fillId="0" borderId="10" xfId="74" applyNumberFormat="1" applyFont="1" applyFill="1" applyBorder="1" applyAlignment="1" applyProtection="1">
      <alignment horizontal="center" vertical="center" wrapText="1"/>
      <protection locked="0"/>
    </xf>
    <xf numFmtId="3" fontId="36" fillId="0" borderId="10" xfId="72" applyNumberFormat="1" applyFont="1" applyFill="1" applyBorder="1" applyAlignment="1">
      <alignment horizontal="right" vertical="center" wrapText="1"/>
      <protection/>
    </xf>
    <xf numFmtId="3" fontId="36" fillId="0" borderId="10" xfId="65" applyNumberFormat="1" applyFont="1" applyFill="1" applyBorder="1" applyAlignment="1">
      <alignment horizontal="right" vertical="center" wrapText="1"/>
      <protection/>
    </xf>
    <xf numFmtId="3" fontId="36" fillId="0" borderId="10" xfId="74" applyNumberFormat="1" applyFont="1" applyFill="1" applyBorder="1" applyAlignment="1">
      <alignment horizontal="right" vertical="center" wrapText="1"/>
      <protection/>
    </xf>
    <xf numFmtId="0" fontId="37" fillId="0" borderId="0" xfId="0" applyFont="1" applyFill="1" applyBorder="1" applyAlignment="1">
      <alignment horizontal="center" vertical="center" wrapText="1"/>
    </xf>
    <xf numFmtId="0" fontId="37" fillId="0" borderId="0" xfId="0" applyFont="1" applyFill="1" applyAlignment="1">
      <alignment horizontal="center" vertical="center" wrapText="1"/>
    </xf>
    <xf numFmtId="3" fontId="36" fillId="0" borderId="11" xfId="71" applyNumberFormat="1" applyFont="1" applyFill="1" applyBorder="1" applyAlignment="1">
      <alignment horizontal="center" vertical="center" wrapText="1"/>
      <protection/>
    </xf>
    <xf numFmtId="3" fontId="36" fillId="0" borderId="11" xfId="0" applyNumberFormat="1" applyFont="1" applyFill="1" applyBorder="1" applyAlignment="1">
      <alignment horizontal="right" vertical="center" wrapText="1"/>
    </xf>
    <xf numFmtId="3" fontId="9" fillId="4" borderId="10" xfId="71" applyNumberFormat="1" applyFont="1" applyFill="1" applyBorder="1" applyAlignment="1">
      <alignment horizontal="center" vertical="center" wrapText="1"/>
      <protection/>
    </xf>
    <xf numFmtId="177" fontId="39" fillId="4" borderId="10" xfId="42" applyNumberFormat="1" applyFont="1" applyFill="1" applyBorder="1" applyAlignment="1">
      <alignment vertical="center" wrapText="1"/>
    </xf>
    <xf numFmtId="3" fontId="36" fillId="4" borderId="10" xfId="71" applyNumberFormat="1" applyFont="1" applyFill="1" applyBorder="1" applyAlignment="1">
      <alignment horizontal="right" vertical="center" wrapText="1"/>
      <protection/>
    </xf>
    <xf numFmtId="3" fontId="9" fillId="4" borderId="10" xfId="71" applyNumberFormat="1" applyFont="1" applyFill="1" applyBorder="1" applyAlignment="1">
      <alignment horizontal="right" vertical="center" wrapText="1"/>
      <protection/>
    </xf>
    <xf numFmtId="179" fontId="6" fillId="4" borderId="10" xfId="42" applyNumberFormat="1" applyFont="1" applyFill="1" applyBorder="1" applyAlignment="1">
      <alignment vertical="center"/>
    </xf>
    <xf numFmtId="3" fontId="9" fillId="4" borderId="10" xfId="44"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3" fontId="36" fillId="4" borderId="10" xfId="0" applyNumberFormat="1" applyFont="1" applyFill="1" applyBorder="1" applyAlignment="1">
      <alignment horizontal="right" vertical="center" wrapText="1"/>
    </xf>
    <xf numFmtId="0" fontId="36" fillId="4" borderId="0" xfId="0" applyFont="1" applyFill="1" applyBorder="1" applyAlignment="1">
      <alignment horizontal="center" vertical="center" wrapText="1"/>
    </xf>
    <xf numFmtId="0" fontId="36" fillId="4" borderId="0" xfId="0" applyFont="1" applyFill="1" applyAlignment="1">
      <alignment horizontal="center" vertical="center" wrapText="1"/>
    </xf>
    <xf numFmtId="0" fontId="33" fillId="0" borderId="13" xfId="0" applyFont="1" applyFill="1" applyBorder="1" applyAlignment="1">
      <alignment horizontal="center" vertical="center" wrapText="1"/>
    </xf>
    <xf numFmtId="3" fontId="9" fillId="0" borderId="10" xfId="71" applyNumberFormat="1" applyFont="1" applyFill="1" applyBorder="1" applyAlignment="1">
      <alignment horizontal="center" vertical="center" wrapText="1"/>
      <protection/>
    </xf>
    <xf numFmtId="3" fontId="9" fillId="0" borderId="10" xfId="71" applyNumberFormat="1" applyFont="1" applyFill="1" applyBorder="1" applyAlignment="1">
      <alignment horizontal="right" vertical="center" wrapText="1"/>
      <protection/>
    </xf>
    <xf numFmtId="3" fontId="9" fillId="0" borderId="10" xfId="0" applyNumberFormat="1" applyFont="1" applyFill="1" applyBorder="1" applyAlignment="1">
      <alignment horizontal="right" vertical="center" wrapText="1"/>
    </xf>
    <xf numFmtId="0" fontId="36" fillId="0" borderId="10" xfId="65" applyNumberFormat="1" applyFont="1" applyFill="1" applyBorder="1" applyAlignment="1" applyProtection="1">
      <alignment horizontal="center" vertical="center" wrapText="1"/>
      <protection locked="0"/>
    </xf>
    <xf numFmtId="0" fontId="36" fillId="0" borderId="13" xfId="0" applyFont="1" applyFill="1" applyBorder="1" applyAlignment="1">
      <alignment horizontal="center" vertical="center" wrapText="1"/>
    </xf>
    <xf numFmtId="0" fontId="36" fillId="0" borderId="11" xfId="74" applyNumberFormat="1" applyFont="1" applyFill="1" applyBorder="1" applyAlignment="1" applyProtection="1">
      <alignment horizontal="center" vertical="center" wrapText="1"/>
      <protection locked="0"/>
    </xf>
    <xf numFmtId="3" fontId="36" fillId="0" borderId="11" xfId="74" applyNumberFormat="1" applyFont="1" applyFill="1" applyBorder="1" applyAlignment="1" applyProtection="1">
      <alignment horizontal="right" vertical="center" wrapText="1"/>
      <protection locked="0"/>
    </xf>
    <xf numFmtId="3" fontId="35" fillId="0" borderId="14" xfId="71" applyNumberFormat="1" applyFont="1" applyFill="1" applyBorder="1" applyAlignment="1">
      <alignment horizontal="center" vertical="center" wrapText="1"/>
      <protection/>
    </xf>
    <xf numFmtId="3" fontId="35" fillId="0" borderId="14" xfId="65" applyNumberFormat="1" applyFont="1" applyFill="1" applyBorder="1" applyAlignment="1">
      <alignment horizontal="left" vertical="center" wrapText="1"/>
      <protection/>
    </xf>
    <xf numFmtId="0" fontId="35" fillId="0" borderId="14" xfId="0" applyNumberFormat="1" applyFont="1" applyFill="1" applyBorder="1" applyAlignment="1">
      <alignment horizontal="center" vertical="center" wrapText="1"/>
    </xf>
    <xf numFmtId="3" fontId="35" fillId="0" borderId="14"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3" fontId="9" fillId="4" borderId="15" xfId="71" applyNumberFormat="1" applyFont="1" applyFill="1" applyBorder="1" applyAlignment="1">
      <alignment horizontal="center" vertical="center" wrapText="1"/>
      <protection/>
    </xf>
    <xf numFmtId="3" fontId="9" fillId="4" borderId="15" xfId="74" applyNumberFormat="1" applyFont="1" applyFill="1" applyBorder="1" applyAlignment="1">
      <alignment vertical="center" wrapText="1"/>
      <protection/>
    </xf>
    <xf numFmtId="0" fontId="9" fillId="4" borderId="15" xfId="68" applyFont="1" applyFill="1" applyBorder="1" applyAlignment="1">
      <alignment horizontal="center" vertical="center" wrapText="1"/>
      <protection/>
    </xf>
    <xf numFmtId="3" fontId="9" fillId="4" borderId="15" xfId="74" applyNumberFormat="1" applyFont="1" applyFill="1" applyBorder="1" applyAlignment="1">
      <alignment horizontal="center" vertical="center" wrapText="1"/>
      <protection/>
    </xf>
    <xf numFmtId="3" fontId="9" fillId="4" borderId="15" xfId="71" applyNumberFormat="1" applyFont="1" applyFill="1" applyBorder="1" applyAlignment="1">
      <alignment horizontal="right" vertical="center" wrapText="1"/>
      <protection/>
    </xf>
    <xf numFmtId="3" fontId="36" fillId="4" borderId="15" xfId="71" applyNumberFormat="1" applyFont="1" applyFill="1" applyBorder="1" applyAlignment="1">
      <alignment horizontal="right" vertical="center" wrapText="1"/>
      <protection/>
    </xf>
    <xf numFmtId="3" fontId="9" fillId="4" borderId="15" xfId="44" applyNumberFormat="1" applyFont="1" applyFill="1" applyBorder="1" applyAlignment="1">
      <alignment horizontal="right" vertical="center" wrapText="1"/>
    </xf>
    <xf numFmtId="3" fontId="9" fillId="4" borderId="15" xfId="0" applyNumberFormat="1" applyFont="1" applyFill="1" applyBorder="1" applyAlignment="1">
      <alignment horizontal="right" vertical="center" wrapText="1"/>
    </xf>
    <xf numFmtId="3" fontId="36" fillId="4" borderId="15" xfId="0" applyNumberFormat="1" applyFont="1" applyFill="1" applyBorder="1" applyAlignment="1">
      <alignment horizontal="right" vertical="center" wrapText="1"/>
    </xf>
    <xf numFmtId="3" fontId="36" fillId="0" borderId="10" xfId="65" applyNumberFormat="1" applyFont="1" applyFill="1" applyBorder="1" applyAlignment="1" applyProtection="1">
      <alignment horizontal="left" vertical="center" wrapText="1"/>
      <protection locked="0"/>
    </xf>
    <xf numFmtId="0" fontId="36" fillId="0" borderId="10" xfId="72" applyNumberFormat="1" applyFont="1" applyFill="1" applyBorder="1" applyAlignment="1">
      <alignment horizontal="center" vertical="center" wrapText="1"/>
      <protection/>
    </xf>
    <xf numFmtId="3" fontId="36" fillId="0" borderId="10" xfId="71" applyNumberFormat="1" applyFont="1" applyFill="1" applyBorder="1" applyAlignment="1">
      <alignment horizontal="right" vertical="center" wrapText="1"/>
      <protection/>
    </xf>
    <xf numFmtId="3" fontId="36" fillId="0" borderId="10" xfId="73" applyNumberFormat="1" applyFont="1" applyFill="1" applyBorder="1" applyAlignment="1">
      <alignment horizontal="right" vertical="center" wrapText="1"/>
      <protection/>
    </xf>
    <xf numFmtId="0" fontId="36" fillId="0" borderId="10" xfId="71" applyNumberFormat="1" applyFont="1" applyFill="1" applyBorder="1" applyAlignment="1">
      <alignment horizontal="center" vertical="center" wrapText="1"/>
      <protection/>
    </xf>
    <xf numFmtId="3" fontId="36" fillId="0" borderId="10" xfId="44" applyNumberFormat="1" applyFont="1" applyFill="1" applyBorder="1" applyAlignment="1">
      <alignment horizontal="right" vertical="center" wrapText="1"/>
    </xf>
    <xf numFmtId="3" fontId="36" fillId="0" borderId="10" xfId="72" applyNumberFormat="1" applyFont="1" applyFill="1" applyBorder="1" applyAlignment="1">
      <alignment horizontal="center" vertical="center" wrapText="1"/>
      <protection/>
    </xf>
    <xf numFmtId="3" fontId="36" fillId="0" borderId="0" xfId="72" applyNumberFormat="1" applyFont="1" applyFill="1" applyBorder="1" applyAlignment="1">
      <alignment horizontal="center" vertical="center" wrapText="1"/>
      <protection/>
    </xf>
    <xf numFmtId="0" fontId="36" fillId="0" borderId="0" xfId="0" applyFont="1" applyFill="1" applyAlignment="1">
      <alignment horizontal="center" vertical="center" wrapText="1"/>
    </xf>
    <xf numFmtId="0" fontId="9" fillId="0" borderId="10" xfId="68" applyFont="1" applyFill="1" applyBorder="1" applyAlignment="1">
      <alignment horizontal="left" vertical="center" wrapText="1"/>
      <protection/>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77" fontId="39" fillId="0" borderId="10" xfId="42" applyNumberFormat="1" applyFont="1" applyFill="1" applyBorder="1" applyAlignment="1">
      <alignment vertical="center" wrapText="1"/>
    </xf>
    <xf numFmtId="179" fontId="6" fillId="0" borderId="10" xfId="42" applyNumberFormat="1" applyFont="1" applyFill="1" applyBorder="1" applyAlignment="1">
      <alignment vertical="center"/>
    </xf>
    <xf numFmtId="3" fontId="9" fillId="0" borderId="10" xfId="44"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72"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3" fontId="8" fillId="0" borderId="0" xfId="61" applyNumberFormat="1" applyFont="1" applyFill="1" applyBorder="1" applyAlignment="1">
      <alignment horizontal="center" vertical="center" wrapText="1"/>
      <protection/>
    </xf>
    <xf numFmtId="41" fontId="8" fillId="0" borderId="0" xfId="43" applyFont="1" applyFill="1" applyBorder="1" applyAlignment="1">
      <alignment horizontal="center" vertical="center" wrapText="1"/>
    </xf>
    <xf numFmtId="3" fontId="2" fillId="0" borderId="0" xfId="72" applyNumberFormat="1"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3" fontId="2" fillId="0" borderId="0" xfId="72" applyNumberFormat="1" applyFont="1" applyFill="1" applyBorder="1" applyAlignment="1">
      <alignment horizontal="center" vertical="center" wrapText="1"/>
      <protection/>
    </xf>
    <xf numFmtId="3" fontId="8" fillId="0" borderId="0" xfId="71" applyNumberFormat="1" applyFont="1" applyFill="1" applyBorder="1" applyAlignment="1">
      <alignment horizontal="center" vertical="center" wrapText="1"/>
      <protection/>
    </xf>
    <xf numFmtId="3" fontId="8" fillId="0" borderId="0"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2" fillId="0" borderId="0" xfId="0" applyNumberFormat="1" applyFont="1" applyFill="1" applyBorder="1" applyAlignment="1">
      <alignment horizontal="center" vertical="center" wrapText="1"/>
    </xf>
    <xf numFmtId="0" fontId="2" fillId="0" borderId="0" xfId="80" applyFont="1" applyFill="1" applyBorder="1" applyAlignment="1">
      <alignment horizontal="center" vertical="center" wrapText="1"/>
      <protection/>
    </xf>
    <xf numFmtId="0" fontId="5" fillId="0" borderId="0" xfId="80" applyFont="1" applyFill="1" applyBorder="1" applyAlignment="1">
      <alignment horizontal="center" vertical="center" wrapText="1"/>
      <protection/>
    </xf>
    <xf numFmtId="0" fontId="9"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xf>
    <xf numFmtId="3" fontId="34" fillId="0" borderId="13" xfId="71" applyNumberFormat="1" applyFont="1" applyFill="1" applyBorder="1" applyAlignment="1">
      <alignment horizontal="center" vertical="center" wrapText="1"/>
      <protection/>
    </xf>
    <xf numFmtId="3" fontId="34" fillId="0" borderId="13" xfId="71" applyNumberFormat="1" applyFont="1" applyFill="1" applyBorder="1" applyAlignment="1">
      <alignment horizontal="left" vertical="center" wrapText="1"/>
      <protection/>
    </xf>
    <xf numFmtId="0" fontId="34"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3" fontId="40" fillId="0" borderId="13" xfId="0" applyNumberFormat="1" applyFont="1" applyFill="1" applyBorder="1" applyAlignment="1">
      <alignment horizontal="right" vertical="center" wrapText="1"/>
    </xf>
    <xf numFmtId="3" fontId="9" fillId="0" borderId="13" xfId="0" applyNumberFormat="1" applyFont="1" applyFill="1" applyBorder="1" applyAlignment="1">
      <alignment horizontal="center" vertical="center" wrapText="1"/>
    </xf>
    <xf numFmtId="0" fontId="36" fillId="0" borderId="11" xfId="0" applyFont="1" applyFill="1" applyBorder="1" applyAlignment="1">
      <alignment horizontal="left" vertical="center" wrapText="1"/>
    </xf>
    <xf numFmtId="0" fontId="36" fillId="0" borderId="11" xfId="72" applyNumberFormat="1" applyFont="1" applyFill="1" applyBorder="1" applyAlignment="1">
      <alignment horizontal="center" vertical="center" wrapText="1"/>
      <protection/>
    </xf>
    <xf numFmtId="3" fontId="36" fillId="0" borderId="11" xfId="72" applyNumberFormat="1" applyFont="1" applyFill="1" applyBorder="1" applyAlignment="1">
      <alignment horizontal="right" vertical="center" wrapText="1"/>
      <protection/>
    </xf>
    <xf numFmtId="3" fontId="36" fillId="0" borderId="11" xfId="65" applyNumberFormat="1" applyFont="1" applyFill="1" applyBorder="1" applyAlignment="1">
      <alignment horizontal="right" vertical="center" wrapText="1"/>
      <protection/>
    </xf>
    <xf numFmtId="0" fontId="36" fillId="0" borderId="11" xfId="0" applyFont="1" applyFill="1" applyBorder="1" applyAlignment="1">
      <alignment horizontal="center" vertical="center" wrapText="1"/>
    </xf>
    <xf numFmtId="3" fontId="36" fillId="0" borderId="12" xfId="71" applyNumberFormat="1" applyFont="1" applyFill="1" applyBorder="1" applyAlignment="1">
      <alignment horizontal="center" vertical="center" wrapText="1"/>
      <protection/>
    </xf>
    <xf numFmtId="0" fontId="36" fillId="0" borderId="12" xfId="0" applyFont="1" applyFill="1" applyBorder="1" applyAlignment="1">
      <alignment horizontal="left" vertical="center" wrapText="1"/>
    </xf>
    <xf numFmtId="0" fontId="36" fillId="0" borderId="12" xfId="74" applyNumberFormat="1" applyFont="1" applyFill="1" applyBorder="1" applyAlignment="1" applyProtection="1">
      <alignment horizontal="center" vertical="center" wrapText="1"/>
      <protection locked="0"/>
    </xf>
    <xf numFmtId="0" fontId="36" fillId="0" borderId="12" xfId="0" applyNumberFormat="1" applyFont="1" applyFill="1" applyBorder="1" applyAlignment="1">
      <alignment horizontal="center" vertical="center" wrapText="1"/>
    </xf>
    <xf numFmtId="3" fontId="36" fillId="0" borderId="12" xfId="71" applyNumberFormat="1" applyFont="1" applyFill="1" applyBorder="1" applyAlignment="1">
      <alignment horizontal="right" vertical="center" wrapText="1"/>
      <protection/>
    </xf>
    <xf numFmtId="3" fontId="36" fillId="0" borderId="12" xfId="72" applyNumberFormat="1" applyFont="1" applyFill="1" applyBorder="1" applyAlignment="1">
      <alignment horizontal="right" vertical="center" wrapText="1"/>
      <protection/>
    </xf>
    <xf numFmtId="3" fontId="36" fillId="0" borderId="12" xfId="65" applyNumberFormat="1" applyFont="1" applyFill="1" applyBorder="1" applyAlignment="1">
      <alignment horizontal="right" vertical="center" wrapText="1"/>
      <protection/>
    </xf>
    <xf numFmtId="3" fontId="36" fillId="0" borderId="12" xfId="74" applyNumberFormat="1" applyFont="1" applyFill="1" applyBorder="1" applyAlignment="1">
      <alignment horizontal="right" vertical="center" wrapText="1"/>
      <protection/>
    </xf>
    <xf numFmtId="3" fontId="36" fillId="0" borderId="12" xfId="0" applyNumberFormat="1" applyFont="1" applyFill="1" applyBorder="1" applyAlignment="1">
      <alignment horizontal="right" vertical="center" wrapText="1"/>
    </xf>
    <xf numFmtId="0" fontId="36" fillId="0" borderId="12" xfId="0" applyFont="1" applyFill="1" applyBorder="1" applyAlignment="1">
      <alignment horizontal="center" vertical="center" wrapText="1"/>
    </xf>
    <xf numFmtId="0" fontId="36" fillId="0" borderId="13" xfId="0" applyNumberFormat="1" applyFont="1" applyFill="1" applyBorder="1" applyAlignment="1">
      <alignment horizontal="center" vertical="center" wrapText="1"/>
    </xf>
    <xf numFmtId="3" fontId="36" fillId="0" borderId="13" xfId="0" applyNumberFormat="1" applyFont="1" applyFill="1" applyBorder="1" applyAlignment="1">
      <alignment horizontal="right" vertical="center" wrapText="1"/>
    </xf>
    <xf numFmtId="3" fontId="36" fillId="0" borderId="13" xfId="72" applyNumberFormat="1" applyFont="1" applyFill="1" applyBorder="1" applyAlignment="1">
      <alignment horizontal="right" vertical="center" wrapText="1"/>
      <protection/>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wrapText="1"/>
    </xf>
    <xf numFmtId="0" fontId="33" fillId="4" borderId="16" xfId="0" applyFont="1" applyFill="1" applyBorder="1" applyAlignment="1">
      <alignment horizontal="center" vertical="center" wrapText="1"/>
    </xf>
    <xf numFmtId="49" fontId="33" fillId="0" borderId="16" xfId="0" applyNumberFormat="1" applyFont="1" applyFill="1" applyBorder="1" applyAlignment="1">
      <alignment horizontal="center" vertical="center" wrapText="1"/>
    </xf>
    <xf numFmtId="49" fontId="33" fillId="0" borderId="17" xfId="0" applyNumberFormat="1" applyFont="1" applyFill="1" applyBorder="1" applyAlignment="1">
      <alignment horizontal="center" vertical="center" wrapText="1"/>
    </xf>
    <xf numFmtId="49" fontId="33" fillId="0" borderId="18" xfId="0" applyNumberFormat="1"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NumberFormat="1" applyFont="1" applyFill="1" applyBorder="1" applyAlignment="1">
      <alignment horizontal="center" vertical="center" wrapText="1"/>
    </xf>
    <xf numFmtId="0" fontId="33" fillId="0" borderId="17" xfId="0" applyNumberFormat="1" applyFont="1" applyFill="1" applyBorder="1" applyAlignment="1">
      <alignment horizontal="center" vertical="center" wrapText="1"/>
    </xf>
    <xf numFmtId="0" fontId="33" fillId="0" borderId="18"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12" fillId="0" borderId="0" xfId="0" applyFont="1" applyFill="1" applyAlignment="1">
      <alignment horizontal="center" vertical="center" wrapText="1"/>
    </xf>
    <xf numFmtId="1" fontId="41" fillId="0" borderId="0" xfId="0" applyNumberFormat="1"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0" fontId="7" fillId="0" borderId="23" xfId="0" applyFont="1" applyFill="1" applyBorder="1" applyAlignment="1">
      <alignment horizontal="left" vertical="center"/>
    </xf>
    <xf numFmtId="0" fontId="14"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42" fillId="0" borderId="0" xfId="0" applyFont="1" applyFill="1" applyAlignment="1">
      <alignment horizontal="center" vertical="center" wrapText="1"/>
    </xf>
    <xf numFmtId="3" fontId="36" fillId="4" borderId="11" xfId="72" applyNumberFormat="1" applyFont="1" applyFill="1" applyBorder="1" applyAlignment="1">
      <alignment horizontal="center" vertical="center" wrapText="1"/>
      <protection/>
    </xf>
    <xf numFmtId="3" fontId="36" fillId="4" borderId="17" xfId="72" applyNumberFormat="1" applyFont="1" applyFill="1" applyBorder="1" applyAlignment="1">
      <alignment horizontal="center" vertical="center" wrapText="1"/>
      <protection/>
    </xf>
    <xf numFmtId="3" fontId="36" fillId="4" borderId="18" xfId="72" applyNumberFormat="1" applyFont="1" applyFill="1" applyBorder="1" applyAlignment="1">
      <alignment horizontal="center" vertical="center" wrapText="1"/>
      <protection/>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22" xfId="0" applyFont="1" applyFill="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edger 17 x 11 in" xfId="56"/>
    <cellStyle name="Linked Cell" xfId="57"/>
    <cellStyle name="Neutral" xfId="58"/>
    <cellStyle name="Normal 13" xfId="59"/>
    <cellStyle name="Normal 13_KH 2016-2020_PVX phan can doi theo kha nang nguon von (TP  sua 2-3-2015) (1)" xfId="60"/>
    <cellStyle name="Normal 2 2 2" xfId="61"/>
    <cellStyle name="Normal 3" xfId="62"/>
    <cellStyle name="Normal 9 2" xfId="63"/>
    <cellStyle name="Normal_Bieu mau (CV )" xfId="64"/>
    <cellStyle name="Normal_BieuKHXDCB2009(sua theo yeu cau U6 ngay 25-11) PHONH DO THI" xfId="65"/>
    <cellStyle name="Normal_BieuKHXDCB2009(sua theo yeu cau U6 ngay 25-11) PHONH DO THI 2" xfId="66"/>
    <cellStyle name="Normal_BieuKHXDCB2009(sua theo yeu cau U6 ngay 25-11) PHONH DO THI 2 2" xfId="67"/>
    <cellStyle name="Normal_Kehoachvon2006-2010 (17-04-06)_03-14 -2011 KH 5 nam Phu luc 2-4 (QA 15h00 -du an)" xfId="68"/>
    <cellStyle name="Normal_KH 2008 Ha Tay - TW ho tro" xfId="69"/>
    <cellStyle name="Normal_KH 5 nam 2011-2015" xfId="70"/>
    <cellStyle name="Normal_KH2000_666" xfId="71"/>
    <cellStyle name="Normal_KH2000_666 2 2 2" xfId="72"/>
    <cellStyle name="Normal_Mau bieu KH XDCB 2006 2" xfId="73"/>
    <cellStyle name="Normal_VANXA 14h30 ngay 26-11" xfId="74"/>
    <cellStyle name="Note" xfId="75"/>
    <cellStyle name="Output" xfId="76"/>
    <cellStyle name="Percent" xfId="77"/>
    <cellStyle name="T_CDKT_Phg an 1.750 tỷ - 930 = 820 ty ngay 14-11" xfId="78"/>
    <cellStyle name="T_CDKT_Phg an 1.750 tỷ - 930 = 820 ty ngay 14-11_KH 2016-2020_PVX Hòa Sửa 9-5-2015" xfId="79"/>
    <cellStyle name="T_CDKT_Phg an 1.750 tỷ - 930 = 820 ty ngay 14-11_KH 2016-2020_PVX phan can doi theo kha nang nguon von (TP  sua 2-3-2015) (1)"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B196"/>
  <sheetViews>
    <sheetView showZeros="0" tabSelected="1" zoomScale="75" zoomScaleNormal="75" workbookViewId="0" topLeftCell="A1">
      <selection activeCell="G197" sqref="G197"/>
    </sheetView>
  </sheetViews>
  <sheetFormatPr defaultColWidth="9.140625" defaultRowHeight="12.75"/>
  <cols>
    <col min="1" max="1" width="5.421875" style="44" customWidth="1"/>
    <col min="2" max="2" width="36.28125" style="106" customWidth="1"/>
    <col min="3" max="3" width="4.57421875" style="62" hidden="1" customWidth="1"/>
    <col min="4" max="4" width="11.7109375" style="62" customWidth="1"/>
    <col min="5" max="5" width="20.7109375" style="62" customWidth="1"/>
    <col min="6" max="6" width="39.140625" style="62" customWidth="1"/>
    <col min="7" max="7" width="35.57421875" style="62" customWidth="1"/>
    <col min="8" max="8" width="10.421875" style="107" customWidth="1"/>
    <col min="9" max="9" width="11.00390625" style="107" hidden="1" customWidth="1"/>
    <col min="10" max="10" width="10.7109375" style="107" hidden="1" customWidth="1"/>
    <col min="11" max="11" width="12.57421875" style="107" hidden="1" customWidth="1"/>
    <col min="12" max="12" width="12.28125" style="107" hidden="1" customWidth="1"/>
    <col min="13" max="13" width="8.00390625" style="107" hidden="1" customWidth="1"/>
    <col min="14" max="14" width="13.7109375" style="107" hidden="1" customWidth="1"/>
    <col min="15" max="15" width="12.28125" style="107" customWidth="1"/>
    <col min="16" max="16" width="10.28125" style="107" customWidth="1"/>
    <col min="17" max="17" width="10.00390625" style="107" customWidth="1"/>
    <col min="18" max="18" width="9.7109375" style="107" customWidth="1"/>
    <col min="19" max="19" width="10.28125" style="107" customWidth="1"/>
    <col min="20" max="20" width="15.7109375" style="44" customWidth="1"/>
    <col min="21" max="21" width="19.28125" style="247" customWidth="1"/>
    <col min="22" max="22" width="9.140625" style="248" customWidth="1"/>
    <col min="23" max="16384" width="9.140625" style="108" customWidth="1"/>
  </cols>
  <sheetData>
    <row r="1" spans="1:60" s="81" customFormat="1" ht="24" customHeight="1">
      <c r="A1" s="297" t="s">
        <v>260</v>
      </c>
      <c r="B1" s="297"/>
      <c r="C1" s="297"/>
      <c r="D1" s="297"/>
      <c r="E1" s="297"/>
      <c r="F1" s="297"/>
      <c r="G1" s="297"/>
      <c r="H1" s="297"/>
      <c r="I1" s="297"/>
      <c r="J1" s="297"/>
      <c r="K1" s="297"/>
      <c r="L1" s="297"/>
      <c r="M1" s="297"/>
      <c r="N1" s="297"/>
      <c r="O1" s="297"/>
      <c r="P1" s="297"/>
      <c r="Q1" s="297"/>
      <c r="R1" s="297"/>
      <c r="S1" s="297"/>
      <c r="T1" s="297"/>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row>
    <row r="2" spans="1:22" s="81" customFormat="1" ht="24" customHeight="1">
      <c r="A2" s="298" t="s">
        <v>248</v>
      </c>
      <c r="B2" s="298"/>
      <c r="C2" s="298"/>
      <c r="D2" s="298"/>
      <c r="E2" s="298"/>
      <c r="F2" s="80"/>
      <c r="G2" s="80"/>
      <c r="H2" s="80"/>
      <c r="I2" s="80"/>
      <c r="J2" s="80"/>
      <c r="K2" s="80"/>
      <c r="L2" s="80"/>
      <c r="M2" s="80"/>
      <c r="N2" s="80"/>
      <c r="O2" s="80"/>
      <c r="P2" s="80"/>
      <c r="Q2" s="80"/>
      <c r="R2" s="301" t="s">
        <v>252</v>
      </c>
      <c r="S2" s="301"/>
      <c r="T2" s="301"/>
      <c r="U2" s="220"/>
      <c r="V2" s="221"/>
    </row>
    <row r="3" spans="1:22" s="83" customFormat="1" ht="17.25" customHeight="1">
      <c r="A3" s="293" t="s">
        <v>261</v>
      </c>
      <c r="B3" s="294"/>
      <c r="C3" s="294"/>
      <c r="D3" s="294"/>
      <c r="E3" s="294"/>
      <c r="F3" s="294"/>
      <c r="G3" s="294"/>
      <c r="H3" s="294"/>
      <c r="I3" s="294"/>
      <c r="J3" s="294"/>
      <c r="K3" s="294"/>
      <c r="L3" s="294"/>
      <c r="M3" s="294"/>
      <c r="N3" s="294"/>
      <c r="O3" s="294"/>
      <c r="P3" s="294"/>
      <c r="Q3" s="294"/>
      <c r="R3" s="294"/>
      <c r="S3" s="294"/>
      <c r="T3" s="294"/>
      <c r="U3" s="82"/>
      <c r="V3" s="222"/>
    </row>
    <row r="4" spans="1:22" s="83" customFormat="1" ht="26.25" customHeight="1">
      <c r="A4" s="152"/>
      <c r="B4" s="296" t="s">
        <v>262</v>
      </c>
      <c r="C4" s="296"/>
      <c r="D4" s="296"/>
      <c r="E4" s="296"/>
      <c r="F4" s="296"/>
      <c r="G4" s="296"/>
      <c r="H4" s="296"/>
      <c r="I4" s="296"/>
      <c r="J4" s="296"/>
      <c r="K4" s="296"/>
      <c r="L4" s="296"/>
      <c r="M4" s="296"/>
      <c r="N4" s="296"/>
      <c r="O4" s="296"/>
      <c r="P4" s="296"/>
      <c r="Q4" s="296"/>
      <c r="R4" s="296"/>
      <c r="S4" s="296"/>
      <c r="T4" s="82"/>
      <c r="U4" s="82"/>
      <c r="V4" s="222"/>
    </row>
    <row r="5" spans="1:22" s="1" customFormat="1" ht="20.25" customHeight="1">
      <c r="A5" s="295" t="s">
        <v>258</v>
      </c>
      <c r="B5" s="295"/>
      <c r="C5" s="295"/>
      <c r="D5" s="295"/>
      <c r="E5" s="295"/>
      <c r="F5" s="295"/>
      <c r="G5" s="295"/>
      <c r="H5" s="295"/>
      <c r="I5" s="295"/>
      <c r="J5" s="295"/>
      <c r="K5" s="295"/>
      <c r="L5" s="295"/>
      <c r="M5" s="295"/>
      <c r="N5" s="295"/>
      <c r="O5" s="295"/>
      <c r="P5" s="295"/>
      <c r="Q5" s="295"/>
      <c r="R5" s="295"/>
      <c r="S5" s="295"/>
      <c r="T5" s="295"/>
      <c r="U5" s="84"/>
      <c r="V5" s="223"/>
    </row>
    <row r="6" spans="1:22" s="276" customFormat="1" ht="18" customHeight="1">
      <c r="A6" s="279" t="s">
        <v>0</v>
      </c>
      <c r="B6" s="279" t="s">
        <v>249</v>
      </c>
      <c r="C6" s="288"/>
      <c r="D6" s="288" t="s">
        <v>1</v>
      </c>
      <c r="E6" s="288" t="s">
        <v>254</v>
      </c>
      <c r="F6" s="288" t="s">
        <v>255</v>
      </c>
      <c r="G6" s="288" t="s">
        <v>256</v>
      </c>
      <c r="H6" s="278" t="s">
        <v>257</v>
      </c>
      <c r="I6" s="282" t="s">
        <v>2</v>
      </c>
      <c r="J6" s="283"/>
      <c r="K6" s="273"/>
      <c r="L6" s="273"/>
      <c r="M6" s="273"/>
      <c r="N6" s="273"/>
      <c r="O6" s="307" t="s">
        <v>259</v>
      </c>
      <c r="P6" s="308"/>
      <c r="Q6" s="308"/>
      <c r="R6" s="308"/>
      <c r="S6" s="309"/>
      <c r="T6" s="286" t="s">
        <v>3</v>
      </c>
      <c r="U6" s="274"/>
      <c r="V6" s="275"/>
    </row>
    <row r="7" spans="1:22" s="276" customFormat="1" ht="22.5" customHeight="1">
      <c r="A7" s="280"/>
      <c r="B7" s="280"/>
      <c r="C7" s="290"/>
      <c r="D7" s="289"/>
      <c r="E7" s="289"/>
      <c r="F7" s="289"/>
      <c r="G7" s="289"/>
      <c r="H7" s="299"/>
      <c r="I7" s="284"/>
      <c r="J7" s="285"/>
      <c r="K7" s="181"/>
      <c r="L7" s="181"/>
      <c r="M7" s="181"/>
      <c r="N7" s="286"/>
      <c r="O7" s="310"/>
      <c r="P7" s="311"/>
      <c r="Q7" s="311"/>
      <c r="R7" s="311"/>
      <c r="S7" s="312"/>
      <c r="T7" s="291"/>
      <c r="U7" s="274"/>
      <c r="V7" s="277"/>
    </row>
    <row r="8" spans="1:22" s="276" customFormat="1" ht="22.5" customHeight="1">
      <c r="A8" s="280"/>
      <c r="B8" s="280"/>
      <c r="C8" s="288" t="s">
        <v>5</v>
      </c>
      <c r="D8" s="289"/>
      <c r="E8" s="289"/>
      <c r="F8" s="289"/>
      <c r="G8" s="289"/>
      <c r="H8" s="299"/>
      <c r="I8" s="286" t="s">
        <v>7</v>
      </c>
      <c r="J8" s="286" t="s">
        <v>8</v>
      </c>
      <c r="K8" s="181"/>
      <c r="L8" s="181"/>
      <c r="M8" s="181"/>
      <c r="N8" s="291"/>
      <c r="O8" s="286" t="s">
        <v>9</v>
      </c>
      <c r="P8" s="305"/>
      <c r="Q8" s="305"/>
      <c r="R8" s="305"/>
      <c r="S8" s="306"/>
      <c r="T8" s="291"/>
      <c r="U8" s="274"/>
      <c r="V8" s="277"/>
    </row>
    <row r="9" spans="1:22" s="276" customFormat="1" ht="48" customHeight="1">
      <c r="A9" s="280"/>
      <c r="B9" s="280"/>
      <c r="C9" s="289"/>
      <c r="D9" s="289"/>
      <c r="E9" s="289"/>
      <c r="F9" s="289"/>
      <c r="G9" s="289"/>
      <c r="H9" s="299"/>
      <c r="I9" s="291"/>
      <c r="J9" s="291"/>
      <c r="K9" s="286"/>
      <c r="L9" s="286"/>
      <c r="M9" s="286"/>
      <c r="N9" s="291"/>
      <c r="O9" s="291"/>
      <c r="P9" s="286" t="s">
        <v>10</v>
      </c>
      <c r="Q9" s="286" t="s">
        <v>11</v>
      </c>
      <c r="R9" s="286" t="s">
        <v>12</v>
      </c>
      <c r="S9" s="286" t="s">
        <v>13</v>
      </c>
      <c r="T9" s="291"/>
      <c r="U9" s="274"/>
      <c r="V9" s="277"/>
    </row>
    <row r="10" spans="1:22" s="276" customFormat="1" ht="27" customHeight="1">
      <c r="A10" s="281"/>
      <c r="B10" s="281"/>
      <c r="C10" s="290"/>
      <c r="D10" s="290"/>
      <c r="E10" s="290"/>
      <c r="F10" s="290"/>
      <c r="G10" s="290"/>
      <c r="H10" s="300"/>
      <c r="I10" s="287"/>
      <c r="J10" s="287"/>
      <c r="K10" s="287"/>
      <c r="L10" s="287"/>
      <c r="M10" s="287"/>
      <c r="N10" s="287"/>
      <c r="O10" s="287"/>
      <c r="P10" s="287"/>
      <c r="Q10" s="287"/>
      <c r="R10" s="287"/>
      <c r="S10" s="287"/>
      <c r="T10" s="287"/>
      <c r="U10" s="274"/>
      <c r="V10" s="277"/>
    </row>
    <row r="11" spans="1:22" s="72" customFormat="1" ht="18" customHeight="1">
      <c r="A11" s="147">
        <v>1</v>
      </c>
      <c r="B11" s="147">
        <f>A11+1</f>
        <v>2</v>
      </c>
      <c r="C11" s="147">
        <v>2</v>
      </c>
      <c r="D11" s="147">
        <f>C11+1</f>
        <v>3</v>
      </c>
      <c r="E11" s="147">
        <v>4</v>
      </c>
      <c r="F11" s="147">
        <f>E11+1</f>
        <v>5</v>
      </c>
      <c r="G11" s="147">
        <v>6</v>
      </c>
      <c r="H11" s="147">
        <v>7</v>
      </c>
      <c r="I11" s="147">
        <v>6</v>
      </c>
      <c r="J11" s="147">
        <f>I11+1</f>
        <v>7</v>
      </c>
      <c r="K11" s="147">
        <v>7</v>
      </c>
      <c r="L11" s="147">
        <f>K11+1</f>
        <v>8</v>
      </c>
      <c r="M11" s="147">
        <v>8</v>
      </c>
      <c r="N11" s="147">
        <f>M11+1</f>
        <v>9</v>
      </c>
      <c r="O11" s="147">
        <v>8</v>
      </c>
      <c r="P11" s="147">
        <v>9</v>
      </c>
      <c r="Q11" s="147">
        <v>10</v>
      </c>
      <c r="R11" s="147">
        <f>Q11+1</f>
        <v>11</v>
      </c>
      <c r="S11" s="147">
        <v>12</v>
      </c>
      <c r="T11" s="147">
        <v>13</v>
      </c>
      <c r="U11" s="85"/>
      <c r="V11" s="225">
        <v>46</v>
      </c>
    </row>
    <row r="12" spans="1:22" s="88" customFormat="1" ht="1.5" customHeight="1" hidden="1">
      <c r="A12" s="140"/>
      <c r="B12" s="141" t="s">
        <v>14</v>
      </c>
      <c r="C12" s="142" t="e">
        <f>SUM(C13:C15)</f>
        <v>#REF!</v>
      </c>
      <c r="D12" s="142"/>
      <c r="E12" s="142"/>
      <c r="F12" s="142"/>
      <c r="G12" s="142"/>
      <c r="H12" s="143" t="e">
        <f aca="true" t="shared" si="0" ref="H12:S12">SUM(H13:H15)</f>
        <v>#REF!</v>
      </c>
      <c r="I12" s="144" t="e">
        <f t="shared" si="0"/>
        <v>#REF!</v>
      </c>
      <c r="J12" s="144" t="e">
        <f t="shared" si="0"/>
        <v>#REF!</v>
      </c>
      <c r="K12" s="144" t="e">
        <f t="shared" si="0"/>
        <v>#REF!</v>
      </c>
      <c r="L12" s="144" t="e">
        <f t="shared" si="0"/>
        <v>#REF!</v>
      </c>
      <c r="M12" s="144" t="e">
        <f t="shared" si="0"/>
        <v>#REF!</v>
      </c>
      <c r="N12" s="144" t="e">
        <f t="shared" si="0"/>
        <v>#REF!</v>
      </c>
      <c r="O12" s="145" t="e">
        <f t="shared" si="0"/>
        <v>#REF!</v>
      </c>
      <c r="P12" s="144" t="e">
        <f t="shared" si="0"/>
        <v>#REF!</v>
      </c>
      <c r="Q12" s="144" t="e">
        <f t="shared" si="0"/>
        <v>#REF!</v>
      </c>
      <c r="R12" s="144" t="e">
        <f t="shared" si="0"/>
        <v>#REF!</v>
      </c>
      <c r="S12" s="144" t="e">
        <f t="shared" si="0"/>
        <v>#REF!</v>
      </c>
      <c r="T12" s="146"/>
      <c r="U12" s="2"/>
      <c r="V12" s="226"/>
    </row>
    <row r="13" spans="1:236" s="92" customFormat="1" ht="30" hidden="1">
      <c r="A13" s="3"/>
      <c r="B13" s="4" t="s">
        <v>15</v>
      </c>
      <c r="C13" s="16">
        <f>C17+C69+C126++C184</f>
        <v>17</v>
      </c>
      <c r="D13" s="89"/>
      <c r="E13" s="89"/>
      <c r="F13" s="89"/>
      <c r="G13" s="89"/>
      <c r="H13" s="26">
        <f aca="true" t="shared" si="1" ref="H13:S13">H17+H69+H126++H184</f>
        <v>6767459</v>
      </c>
      <c r="I13" s="26">
        <f t="shared" si="1"/>
        <v>2254131</v>
      </c>
      <c r="J13" s="26">
        <f t="shared" si="1"/>
        <v>476914</v>
      </c>
      <c r="K13" s="26">
        <f t="shared" si="1"/>
        <v>0</v>
      </c>
      <c r="L13" s="26">
        <f t="shared" si="1"/>
        <v>0</v>
      </c>
      <c r="M13" s="26">
        <f t="shared" si="1"/>
        <v>0</v>
      </c>
      <c r="N13" s="26">
        <f t="shared" si="1"/>
        <v>0</v>
      </c>
      <c r="O13" s="26">
        <f t="shared" si="1"/>
        <v>1330000</v>
      </c>
      <c r="P13" s="26">
        <f t="shared" si="1"/>
        <v>820000</v>
      </c>
      <c r="Q13" s="26">
        <f t="shared" si="1"/>
        <v>380000</v>
      </c>
      <c r="R13" s="26">
        <f t="shared" si="1"/>
        <v>40000</v>
      </c>
      <c r="S13" s="26">
        <f t="shared" si="1"/>
        <v>0</v>
      </c>
      <c r="T13" s="90"/>
      <c r="U13" s="91"/>
      <c r="V13" s="227"/>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row>
    <row r="14" spans="1:236" s="92" customFormat="1" ht="41.25" customHeight="1" hidden="1">
      <c r="A14" s="3"/>
      <c r="B14" s="4" t="s">
        <v>16</v>
      </c>
      <c r="C14" s="16" t="e">
        <f>C32+C91+C139+#REF!</f>
        <v>#REF!</v>
      </c>
      <c r="D14" s="89"/>
      <c r="E14" s="89"/>
      <c r="F14" s="89"/>
      <c r="G14" s="89"/>
      <c r="H14" s="26" t="e">
        <f>H32+H91+H139+#REF!</f>
        <v>#REF!</v>
      </c>
      <c r="I14" s="26" t="e">
        <f>I32+I91+I139+#REF!</f>
        <v>#REF!</v>
      </c>
      <c r="J14" s="26" t="e">
        <f>J32+J91+J139+#REF!</f>
        <v>#REF!</v>
      </c>
      <c r="K14" s="26" t="e">
        <f>K32+K91+K139+#REF!</f>
        <v>#REF!</v>
      </c>
      <c r="L14" s="26" t="e">
        <f>L32+L91+L139+#REF!</f>
        <v>#REF!</v>
      </c>
      <c r="M14" s="26" t="e">
        <f>M32+M91+M139+#REF!</f>
        <v>#REF!</v>
      </c>
      <c r="N14" s="26" t="e">
        <f>N32+N91+N139+#REF!</f>
        <v>#REF!</v>
      </c>
      <c r="O14" s="26" t="e">
        <f>O32+O91+O139+#REF!</f>
        <v>#REF!</v>
      </c>
      <c r="P14" s="26" t="e">
        <f>P32+P91+P139+#REF!</f>
        <v>#REF!</v>
      </c>
      <c r="Q14" s="26" t="e">
        <f>Q32+Q91+Q139+#REF!</f>
        <v>#REF!</v>
      </c>
      <c r="R14" s="26" t="e">
        <f>R32+R91+R139+#REF!</f>
        <v>#REF!</v>
      </c>
      <c r="S14" s="26" t="e">
        <f>S32+S91+S139+#REF!</f>
        <v>#REF!</v>
      </c>
      <c r="T14" s="90"/>
      <c r="U14" s="91"/>
      <c r="V14" s="227"/>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row>
    <row r="15" spans="1:236" s="92" customFormat="1" ht="41.25" customHeight="1" hidden="1">
      <c r="A15" s="3"/>
      <c r="B15" s="4" t="s">
        <v>17</v>
      </c>
      <c r="C15" s="16" t="e">
        <f>C33+C95+C141+#REF!</f>
        <v>#REF!</v>
      </c>
      <c r="D15" s="89"/>
      <c r="E15" s="89"/>
      <c r="F15" s="89"/>
      <c r="G15" s="89"/>
      <c r="H15" s="26" t="e">
        <f>H33+H95+H141+#REF!</f>
        <v>#REF!</v>
      </c>
      <c r="I15" s="26" t="e">
        <f>I33+I95+I141+#REF!</f>
        <v>#REF!</v>
      </c>
      <c r="J15" s="26" t="e">
        <f>J33+J95+J141+#REF!</f>
        <v>#REF!</v>
      </c>
      <c r="K15" s="26" t="e">
        <f>K33+K95+K141+#REF!</f>
        <v>#REF!</v>
      </c>
      <c r="L15" s="26" t="e">
        <f>L33+L95+L141+#REF!</f>
        <v>#REF!</v>
      </c>
      <c r="M15" s="26" t="e">
        <f>M33+M95+M141+#REF!</f>
        <v>#REF!</v>
      </c>
      <c r="N15" s="26" t="e">
        <f>N33+N95+N141+#REF!</f>
        <v>#REF!</v>
      </c>
      <c r="O15" s="26" t="e">
        <f>O33+O95+O141+#REF!</f>
        <v>#REF!</v>
      </c>
      <c r="P15" s="26" t="e">
        <f>P33+P95+P141+#REF!</f>
        <v>#REF!</v>
      </c>
      <c r="Q15" s="26" t="e">
        <f>Q33+Q95+Q141+#REF!</f>
        <v>#REF!</v>
      </c>
      <c r="R15" s="26" t="e">
        <f>R33+R95+R141+#REF!</f>
        <v>#REF!</v>
      </c>
      <c r="S15" s="26" t="e">
        <f>S33+S95+S141+#REF!</f>
        <v>#REF!</v>
      </c>
      <c r="T15" s="90"/>
      <c r="U15" s="91"/>
      <c r="V15" s="227"/>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row>
    <row r="16" spans="1:236" s="124" customFormat="1" ht="27.75" customHeight="1" hidden="1">
      <c r="A16" s="118" t="s">
        <v>18</v>
      </c>
      <c r="B16" s="119" t="s">
        <v>19</v>
      </c>
      <c r="C16" s="120">
        <f>C17+C32+C33</f>
        <v>26</v>
      </c>
      <c r="D16" s="120"/>
      <c r="E16" s="120"/>
      <c r="F16" s="120"/>
      <c r="G16" s="120"/>
      <c r="H16" s="121">
        <f>H17+H32+H33</f>
        <v>9208478</v>
      </c>
      <c r="I16" s="121">
        <v>597126</v>
      </c>
      <c r="J16" s="121">
        <v>139400</v>
      </c>
      <c r="K16" s="121">
        <v>0</v>
      </c>
      <c r="L16" s="121">
        <v>0</v>
      </c>
      <c r="M16" s="121">
        <v>0</v>
      </c>
      <c r="N16" s="121">
        <v>0</v>
      </c>
      <c r="O16" s="121">
        <f>O17+O32+O33</f>
        <v>1925000</v>
      </c>
      <c r="P16" s="121">
        <f>P17+P32+P33</f>
        <v>651500</v>
      </c>
      <c r="Q16" s="121">
        <f>Q17+Q32+Q33</f>
        <v>434500</v>
      </c>
      <c r="R16" s="121">
        <f>R17+R32+R33</f>
        <v>435000</v>
      </c>
      <c r="S16" s="121">
        <f>S17+S32+S33</f>
        <v>354000</v>
      </c>
      <c r="T16" s="122"/>
      <c r="U16" s="218"/>
      <c r="V16" s="228"/>
      <c r="W16" s="218"/>
      <c r="X16" s="218"/>
      <c r="Y16" s="218"/>
      <c r="Z16" s="218"/>
      <c r="AA16" s="218"/>
      <c r="AB16" s="218"/>
      <c r="AC16" s="218"/>
      <c r="AD16" s="218"/>
      <c r="AE16" s="218"/>
      <c r="AF16" s="218"/>
      <c r="AG16" s="218"/>
      <c r="AH16" s="218"/>
      <c r="AI16" s="218"/>
      <c r="AJ16" s="218"/>
      <c r="AK16" s="218"/>
      <c r="AL16" s="218"/>
      <c r="AM16" s="218"/>
      <c r="AN16" s="218"/>
      <c r="AO16" s="218"/>
      <c r="AP16" s="218"/>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row>
    <row r="17" spans="1:236" s="73" customFormat="1" ht="0.75" customHeight="1" hidden="1">
      <c r="A17" s="6" t="s">
        <v>20</v>
      </c>
      <c r="B17" s="7" t="s">
        <v>190</v>
      </c>
      <c r="C17" s="16">
        <f>SUM(C18:C31)</f>
        <v>1</v>
      </c>
      <c r="D17" s="16"/>
      <c r="E17" s="16"/>
      <c r="F17" s="16"/>
      <c r="G17" s="16"/>
      <c r="H17" s="26">
        <f>SUM(H18:H31)</f>
        <v>3108047</v>
      </c>
      <c r="I17" s="26">
        <v>588226</v>
      </c>
      <c r="J17" s="26">
        <v>138600</v>
      </c>
      <c r="K17" s="26">
        <f aca="true" t="shared" si="2" ref="K17:S17">SUM(K18:K31)</f>
        <v>0</v>
      </c>
      <c r="L17" s="26">
        <f t="shared" si="2"/>
        <v>0</v>
      </c>
      <c r="M17" s="26">
        <f t="shared" si="2"/>
        <v>0</v>
      </c>
      <c r="N17" s="26">
        <f t="shared" si="2"/>
        <v>0</v>
      </c>
      <c r="O17" s="26">
        <f t="shared" si="2"/>
        <v>150000</v>
      </c>
      <c r="P17" s="26">
        <f t="shared" si="2"/>
        <v>150000</v>
      </c>
      <c r="Q17" s="26">
        <f t="shared" si="2"/>
        <v>0</v>
      </c>
      <c r="R17" s="26">
        <f t="shared" si="2"/>
        <v>0</v>
      </c>
      <c r="S17" s="26">
        <f t="shared" si="2"/>
        <v>0</v>
      </c>
      <c r="T17" s="39"/>
      <c r="U17" s="72"/>
      <c r="V17" s="225"/>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row>
    <row r="18" spans="1:236" s="45" customFormat="1" ht="1.5" customHeight="1" hidden="1">
      <c r="A18" s="8">
        <v>1</v>
      </c>
      <c r="B18" s="11" t="s">
        <v>230</v>
      </c>
      <c r="C18" s="12"/>
      <c r="D18" s="28" t="s">
        <v>22</v>
      </c>
      <c r="E18" s="28"/>
      <c r="F18" s="12"/>
      <c r="G18" s="28" t="s">
        <v>23</v>
      </c>
      <c r="H18" s="10">
        <v>2305047</v>
      </c>
      <c r="I18" s="10">
        <v>346426</v>
      </c>
      <c r="J18" s="10">
        <v>200000</v>
      </c>
      <c r="K18" s="10"/>
      <c r="L18" s="10"/>
      <c r="M18" s="10"/>
      <c r="N18" s="10"/>
      <c r="O18" s="10">
        <f>SUM(P18:S18)</f>
        <v>150000</v>
      </c>
      <c r="P18" s="10">
        <v>150000</v>
      </c>
      <c r="Q18" s="10"/>
      <c r="R18" s="10"/>
      <c r="S18" s="10"/>
      <c r="T18" s="9" t="s">
        <v>231</v>
      </c>
      <c r="U18" s="229"/>
      <c r="V18" s="230"/>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row>
    <row r="19" spans="1:236" s="36" customFormat="1" ht="75" hidden="1">
      <c r="A19" s="8">
        <v>2</v>
      </c>
      <c r="B19" s="64" t="s">
        <v>202</v>
      </c>
      <c r="C19" s="12">
        <v>1</v>
      </c>
      <c r="D19" s="34" t="s">
        <v>21</v>
      </c>
      <c r="E19" s="34"/>
      <c r="F19" s="65"/>
      <c r="G19" s="66" t="s">
        <v>203</v>
      </c>
      <c r="H19" s="67">
        <v>803000</v>
      </c>
      <c r="I19" s="20">
        <v>322600</v>
      </c>
      <c r="J19" s="20">
        <v>20000</v>
      </c>
      <c r="K19" s="20"/>
      <c r="L19" s="10"/>
      <c r="M19" s="10"/>
      <c r="N19" s="20"/>
      <c r="O19" s="20"/>
      <c r="P19" s="20"/>
      <c r="Q19" s="20"/>
      <c r="R19" s="20"/>
      <c r="S19" s="20"/>
      <c r="T19" s="68" t="s">
        <v>232</v>
      </c>
      <c r="U19" s="231"/>
      <c r="V19" s="224"/>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row>
    <row r="20" spans="1:236" s="45" customFormat="1" ht="15" hidden="1">
      <c r="A20" s="8"/>
      <c r="B20" s="11"/>
      <c r="C20" s="14"/>
      <c r="D20" s="14"/>
      <c r="E20" s="14"/>
      <c r="F20" s="14"/>
      <c r="G20" s="61"/>
      <c r="H20" s="10"/>
      <c r="I20" s="10"/>
      <c r="J20" s="10"/>
      <c r="K20" s="10"/>
      <c r="L20" s="10"/>
      <c r="M20" s="10"/>
      <c r="N20" s="10"/>
      <c r="O20" s="20"/>
      <c r="P20" s="10"/>
      <c r="Q20" s="10"/>
      <c r="R20" s="10"/>
      <c r="S20" s="10"/>
      <c r="T20" s="9"/>
      <c r="U20" s="48"/>
      <c r="V20" s="230"/>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row>
    <row r="21" spans="1:236" s="45" customFormat="1" ht="15" hidden="1">
      <c r="A21" s="8"/>
      <c r="B21" s="11"/>
      <c r="C21" s="14"/>
      <c r="D21" s="14"/>
      <c r="E21" s="14"/>
      <c r="F21" s="14"/>
      <c r="G21" s="61"/>
      <c r="H21" s="10"/>
      <c r="I21" s="10"/>
      <c r="J21" s="10"/>
      <c r="K21" s="10"/>
      <c r="L21" s="10"/>
      <c r="M21" s="10"/>
      <c r="N21" s="10"/>
      <c r="O21" s="20"/>
      <c r="P21" s="10"/>
      <c r="Q21" s="10"/>
      <c r="R21" s="10"/>
      <c r="S21" s="10"/>
      <c r="T21" s="9"/>
      <c r="U21" s="48"/>
      <c r="V21" s="230"/>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row>
    <row r="22" spans="1:236" s="45" customFormat="1" ht="15" hidden="1">
      <c r="A22" s="8"/>
      <c r="B22" s="11"/>
      <c r="C22" s="14"/>
      <c r="D22" s="14"/>
      <c r="E22" s="14"/>
      <c r="F22" s="14"/>
      <c r="G22" s="61"/>
      <c r="H22" s="10"/>
      <c r="I22" s="10"/>
      <c r="J22" s="10"/>
      <c r="K22" s="10"/>
      <c r="L22" s="10"/>
      <c r="M22" s="10"/>
      <c r="N22" s="10"/>
      <c r="O22" s="20"/>
      <c r="P22" s="10"/>
      <c r="Q22" s="10"/>
      <c r="R22" s="10"/>
      <c r="S22" s="10"/>
      <c r="T22" s="9"/>
      <c r="U22" s="48"/>
      <c r="V22" s="230"/>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row>
    <row r="23" spans="1:236" s="45" customFormat="1" ht="15" hidden="1">
      <c r="A23" s="8"/>
      <c r="B23" s="11"/>
      <c r="C23" s="14"/>
      <c r="D23" s="14"/>
      <c r="E23" s="14"/>
      <c r="F23" s="14"/>
      <c r="G23" s="61"/>
      <c r="H23" s="10"/>
      <c r="I23" s="10"/>
      <c r="J23" s="10"/>
      <c r="K23" s="10"/>
      <c r="L23" s="10"/>
      <c r="M23" s="10"/>
      <c r="N23" s="10"/>
      <c r="O23" s="20"/>
      <c r="P23" s="10"/>
      <c r="Q23" s="10"/>
      <c r="R23" s="10"/>
      <c r="S23" s="10"/>
      <c r="T23" s="9"/>
      <c r="U23" s="48"/>
      <c r="V23" s="230"/>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row>
    <row r="24" spans="1:236" s="45" customFormat="1" ht="15" hidden="1">
      <c r="A24" s="8"/>
      <c r="B24" s="11"/>
      <c r="C24" s="14"/>
      <c r="D24" s="14"/>
      <c r="E24" s="14"/>
      <c r="F24" s="14"/>
      <c r="G24" s="61"/>
      <c r="H24" s="10"/>
      <c r="I24" s="10"/>
      <c r="J24" s="10"/>
      <c r="K24" s="10"/>
      <c r="L24" s="10"/>
      <c r="M24" s="10"/>
      <c r="N24" s="10"/>
      <c r="O24" s="20"/>
      <c r="P24" s="10"/>
      <c r="Q24" s="10"/>
      <c r="R24" s="10"/>
      <c r="S24" s="10"/>
      <c r="T24" s="9"/>
      <c r="U24" s="48"/>
      <c r="V24" s="230"/>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row>
    <row r="25" spans="1:236" s="45" customFormat="1" ht="15" hidden="1">
      <c r="A25" s="8"/>
      <c r="B25" s="11"/>
      <c r="C25" s="14"/>
      <c r="D25" s="14"/>
      <c r="E25" s="14"/>
      <c r="F25" s="14"/>
      <c r="G25" s="61"/>
      <c r="H25" s="10"/>
      <c r="I25" s="10"/>
      <c r="J25" s="20"/>
      <c r="K25" s="10"/>
      <c r="L25" s="10"/>
      <c r="M25" s="10"/>
      <c r="N25" s="10"/>
      <c r="O25" s="20"/>
      <c r="P25" s="10"/>
      <c r="Q25" s="10"/>
      <c r="R25" s="10"/>
      <c r="S25" s="10"/>
      <c r="T25" s="9"/>
      <c r="U25" s="48"/>
      <c r="V25" s="230"/>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row>
    <row r="26" spans="1:236" s="45" customFormat="1" ht="15" hidden="1">
      <c r="A26" s="8"/>
      <c r="B26" s="11"/>
      <c r="C26" s="14"/>
      <c r="D26" s="14"/>
      <c r="E26" s="14"/>
      <c r="F26" s="14"/>
      <c r="G26" s="61"/>
      <c r="H26" s="10"/>
      <c r="I26" s="10"/>
      <c r="J26" s="20"/>
      <c r="K26" s="10"/>
      <c r="L26" s="10"/>
      <c r="M26" s="10"/>
      <c r="N26" s="10"/>
      <c r="O26" s="20"/>
      <c r="P26" s="10"/>
      <c r="Q26" s="10"/>
      <c r="R26" s="10"/>
      <c r="S26" s="10"/>
      <c r="T26" s="9"/>
      <c r="U26" s="48"/>
      <c r="V26" s="230"/>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row>
    <row r="27" spans="1:236" s="45" customFormat="1" ht="15" hidden="1">
      <c r="A27" s="8"/>
      <c r="B27" s="11"/>
      <c r="C27" s="14"/>
      <c r="D27" s="14"/>
      <c r="E27" s="14"/>
      <c r="F27" s="14"/>
      <c r="G27" s="61"/>
      <c r="H27" s="10"/>
      <c r="I27" s="10"/>
      <c r="J27" s="20"/>
      <c r="K27" s="10"/>
      <c r="L27" s="10"/>
      <c r="M27" s="10"/>
      <c r="N27" s="10"/>
      <c r="O27" s="20"/>
      <c r="P27" s="10"/>
      <c r="Q27" s="10"/>
      <c r="R27" s="10"/>
      <c r="S27" s="10"/>
      <c r="T27" s="9"/>
      <c r="U27" s="48"/>
      <c r="V27" s="230"/>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row>
    <row r="28" spans="1:236" s="45" customFormat="1" ht="15" hidden="1">
      <c r="A28" s="8"/>
      <c r="B28" s="11"/>
      <c r="C28" s="14"/>
      <c r="D28" s="14"/>
      <c r="E28" s="14"/>
      <c r="F28" s="14"/>
      <c r="G28" s="61"/>
      <c r="H28" s="10"/>
      <c r="I28" s="10"/>
      <c r="J28" s="20"/>
      <c r="K28" s="10"/>
      <c r="L28" s="10"/>
      <c r="M28" s="10"/>
      <c r="N28" s="10"/>
      <c r="O28" s="20"/>
      <c r="P28" s="10"/>
      <c r="Q28" s="10"/>
      <c r="R28" s="10"/>
      <c r="S28" s="10"/>
      <c r="T28" s="9"/>
      <c r="U28" s="48"/>
      <c r="V28" s="230"/>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row>
    <row r="29" spans="1:236" s="45" customFormat="1" ht="15" hidden="1">
      <c r="A29" s="8"/>
      <c r="B29" s="11"/>
      <c r="C29" s="14"/>
      <c r="D29" s="14"/>
      <c r="E29" s="14"/>
      <c r="F29" s="14"/>
      <c r="G29" s="61"/>
      <c r="H29" s="10"/>
      <c r="I29" s="10"/>
      <c r="J29" s="20"/>
      <c r="K29" s="10"/>
      <c r="L29" s="10"/>
      <c r="M29" s="10"/>
      <c r="N29" s="10"/>
      <c r="O29" s="20"/>
      <c r="P29" s="10"/>
      <c r="Q29" s="10"/>
      <c r="R29" s="10"/>
      <c r="S29" s="10"/>
      <c r="T29" s="9"/>
      <c r="U29" s="48"/>
      <c r="V29" s="230"/>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row>
    <row r="30" spans="1:236" s="45" customFormat="1" ht="15" hidden="1">
      <c r="A30" s="8"/>
      <c r="B30" s="11"/>
      <c r="C30" s="14"/>
      <c r="D30" s="14"/>
      <c r="E30" s="14"/>
      <c r="F30" s="14"/>
      <c r="G30" s="61"/>
      <c r="H30" s="10"/>
      <c r="I30" s="10"/>
      <c r="J30" s="20"/>
      <c r="K30" s="10"/>
      <c r="L30" s="10"/>
      <c r="M30" s="10"/>
      <c r="N30" s="10"/>
      <c r="O30" s="20"/>
      <c r="P30" s="10"/>
      <c r="Q30" s="10"/>
      <c r="R30" s="10"/>
      <c r="S30" s="10"/>
      <c r="T30" s="9"/>
      <c r="U30" s="48"/>
      <c r="V30" s="230"/>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row>
    <row r="31" spans="1:236" s="45" customFormat="1" ht="15" hidden="1">
      <c r="A31" s="8"/>
      <c r="B31" s="11"/>
      <c r="C31" s="14"/>
      <c r="D31" s="14"/>
      <c r="E31" s="14"/>
      <c r="F31" s="14"/>
      <c r="G31" s="61"/>
      <c r="H31" s="10"/>
      <c r="I31" s="10"/>
      <c r="J31" s="20"/>
      <c r="K31" s="10"/>
      <c r="L31" s="10"/>
      <c r="M31" s="10"/>
      <c r="N31" s="10"/>
      <c r="O31" s="20"/>
      <c r="P31" s="10"/>
      <c r="Q31" s="10"/>
      <c r="R31" s="10"/>
      <c r="S31" s="10"/>
      <c r="T31" s="9"/>
      <c r="U31" s="48"/>
      <c r="V31" s="230"/>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row>
    <row r="32" spans="1:236" s="92" customFormat="1" ht="30" hidden="1">
      <c r="A32" s="3" t="s">
        <v>25</v>
      </c>
      <c r="B32" s="7" t="s">
        <v>16</v>
      </c>
      <c r="C32" s="16"/>
      <c r="D32" s="16"/>
      <c r="E32" s="16"/>
      <c r="F32" s="16"/>
      <c r="G32" s="16"/>
      <c r="H32" s="17"/>
      <c r="I32" s="17"/>
      <c r="J32" s="26"/>
      <c r="K32" s="17"/>
      <c r="L32" s="17"/>
      <c r="M32" s="17"/>
      <c r="N32" s="17"/>
      <c r="O32" s="26"/>
      <c r="P32" s="17"/>
      <c r="Q32" s="17"/>
      <c r="R32" s="17"/>
      <c r="S32" s="17"/>
      <c r="T32" s="18"/>
      <c r="U32" s="49"/>
      <c r="V32" s="227"/>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row>
    <row r="33" spans="1:236" s="36" customFormat="1" ht="15" hidden="1">
      <c r="A33" s="6" t="s">
        <v>26</v>
      </c>
      <c r="B33" s="4" t="s">
        <v>27</v>
      </c>
      <c r="C33" s="16">
        <f>C34+C44+C55</f>
        <v>25</v>
      </c>
      <c r="D33" s="16"/>
      <c r="E33" s="16"/>
      <c r="F33" s="16"/>
      <c r="G33" s="16"/>
      <c r="H33" s="26">
        <f>H34+H44+H55</f>
        <v>6100431</v>
      </c>
      <c r="I33" s="26">
        <v>8900</v>
      </c>
      <c r="J33" s="26">
        <v>800</v>
      </c>
      <c r="K33" s="26">
        <f aca="true" t="shared" si="3" ref="K33:S33">K34+K44+K55</f>
        <v>0</v>
      </c>
      <c r="L33" s="26">
        <f t="shared" si="3"/>
        <v>0</v>
      </c>
      <c r="M33" s="26">
        <f t="shared" si="3"/>
        <v>0</v>
      </c>
      <c r="N33" s="26">
        <f t="shared" si="3"/>
        <v>0</v>
      </c>
      <c r="O33" s="26">
        <f t="shared" si="3"/>
        <v>1775000</v>
      </c>
      <c r="P33" s="26">
        <f t="shared" si="3"/>
        <v>501500</v>
      </c>
      <c r="Q33" s="26">
        <f t="shared" si="3"/>
        <v>434500</v>
      </c>
      <c r="R33" s="26">
        <f t="shared" si="3"/>
        <v>435000</v>
      </c>
      <c r="S33" s="26">
        <f t="shared" si="3"/>
        <v>354000</v>
      </c>
      <c r="T33" s="38"/>
      <c r="U33" s="35"/>
      <c r="V33" s="224"/>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row>
    <row r="34" spans="1:236" s="36" customFormat="1" ht="30" hidden="1">
      <c r="A34" s="3" t="s">
        <v>28</v>
      </c>
      <c r="B34" s="4" t="s">
        <v>29</v>
      </c>
      <c r="C34" s="16">
        <f>SUM(C35:C43)</f>
        <v>5</v>
      </c>
      <c r="D34" s="16"/>
      <c r="E34" s="16"/>
      <c r="F34" s="16"/>
      <c r="G34" s="16"/>
      <c r="H34" s="26">
        <f>SUM(H35:H43)</f>
        <v>2508279</v>
      </c>
      <c r="I34" s="26">
        <v>1800</v>
      </c>
      <c r="J34" s="26">
        <v>800</v>
      </c>
      <c r="K34" s="26">
        <f aca="true" t="shared" si="4" ref="K34:S34">SUM(K35:K43)</f>
        <v>0</v>
      </c>
      <c r="L34" s="26">
        <f t="shared" si="4"/>
        <v>0</v>
      </c>
      <c r="M34" s="26">
        <f t="shared" si="4"/>
        <v>0</v>
      </c>
      <c r="N34" s="26">
        <f t="shared" si="4"/>
        <v>0</v>
      </c>
      <c r="O34" s="26">
        <f t="shared" si="4"/>
        <v>336000</v>
      </c>
      <c r="P34" s="26">
        <f t="shared" si="4"/>
        <v>137000</v>
      </c>
      <c r="Q34" s="26">
        <f t="shared" si="4"/>
        <v>70000</v>
      </c>
      <c r="R34" s="26">
        <f t="shared" si="4"/>
        <v>70000</v>
      </c>
      <c r="S34" s="26">
        <f t="shared" si="4"/>
        <v>59000</v>
      </c>
      <c r="T34" s="38"/>
      <c r="U34" s="35"/>
      <c r="V34" s="224"/>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row>
    <row r="35" spans="1:236" s="36" customFormat="1" ht="45" hidden="1">
      <c r="A35" s="8">
        <v>1</v>
      </c>
      <c r="B35" s="19" t="s">
        <v>204</v>
      </c>
      <c r="C35" s="61" t="s">
        <v>188</v>
      </c>
      <c r="D35" s="93"/>
      <c r="E35" s="93"/>
      <c r="F35" s="93"/>
      <c r="G35" s="93"/>
      <c r="H35" s="20">
        <v>370000</v>
      </c>
      <c r="I35" s="20"/>
      <c r="J35" s="20"/>
      <c r="K35" s="20"/>
      <c r="L35" s="20"/>
      <c r="M35" s="20"/>
      <c r="N35" s="20"/>
      <c r="O35" s="20">
        <f aca="true" t="shared" si="5" ref="O35:O42">SUM(P35:S35)</f>
        <v>200000</v>
      </c>
      <c r="P35" s="20">
        <v>50000</v>
      </c>
      <c r="Q35" s="20">
        <v>50000</v>
      </c>
      <c r="R35" s="20">
        <v>50000</v>
      </c>
      <c r="S35" s="20">
        <v>50000</v>
      </c>
      <c r="T35" s="22"/>
      <c r="U35" s="230"/>
      <c r="V35" s="224"/>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row>
    <row r="36" spans="1:236" s="36" customFormat="1" ht="30" hidden="1">
      <c r="A36" s="8">
        <f>A35+1</f>
        <v>2</v>
      </c>
      <c r="B36" s="19" t="s">
        <v>32</v>
      </c>
      <c r="C36" s="14">
        <v>1</v>
      </c>
      <c r="D36" s="14" t="s">
        <v>33</v>
      </c>
      <c r="E36" s="14"/>
      <c r="F36" s="56"/>
      <c r="G36" s="14" t="s">
        <v>34</v>
      </c>
      <c r="H36" s="20">
        <v>58979</v>
      </c>
      <c r="I36" s="20">
        <v>800</v>
      </c>
      <c r="J36" s="20">
        <v>300</v>
      </c>
      <c r="K36" s="41"/>
      <c r="L36" s="41"/>
      <c r="M36" s="41"/>
      <c r="N36" s="20"/>
      <c r="O36" s="20">
        <f t="shared" si="5"/>
        <v>15000</v>
      </c>
      <c r="P36" s="20">
        <v>15000</v>
      </c>
      <c r="Q36" s="20"/>
      <c r="R36" s="41"/>
      <c r="S36" s="41"/>
      <c r="T36" s="8"/>
      <c r="U36" s="50"/>
      <c r="V36" s="224"/>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row>
    <row r="37" spans="1:236" s="36" customFormat="1" ht="15" hidden="1">
      <c r="A37" s="8">
        <f>A36+1</f>
        <v>3</v>
      </c>
      <c r="B37" s="11" t="s">
        <v>30</v>
      </c>
      <c r="C37" s="14">
        <v>1</v>
      </c>
      <c r="D37" s="14" t="s">
        <v>24</v>
      </c>
      <c r="E37" s="14"/>
      <c r="F37" s="14"/>
      <c r="G37" s="14" t="s">
        <v>31</v>
      </c>
      <c r="H37" s="20">
        <v>80000</v>
      </c>
      <c r="I37" s="20">
        <v>1000</v>
      </c>
      <c r="J37" s="20">
        <v>500</v>
      </c>
      <c r="K37" s="41"/>
      <c r="L37" s="41"/>
      <c r="M37" s="41"/>
      <c r="N37" s="41"/>
      <c r="O37" s="20">
        <f t="shared" si="5"/>
        <v>69000</v>
      </c>
      <c r="P37" s="20">
        <v>20000</v>
      </c>
      <c r="Q37" s="20">
        <v>20000</v>
      </c>
      <c r="R37" s="20">
        <v>20000</v>
      </c>
      <c r="S37" s="20">
        <v>9000</v>
      </c>
      <c r="T37" s="8"/>
      <c r="U37" s="50"/>
      <c r="V37" s="224"/>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row>
    <row r="38" spans="1:236" s="79" customFormat="1" ht="30" hidden="1">
      <c r="A38" s="8">
        <f>A37+1</f>
        <v>4</v>
      </c>
      <c r="B38" s="75" t="s">
        <v>132</v>
      </c>
      <c r="C38" s="76">
        <v>1</v>
      </c>
      <c r="D38" s="57" t="s">
        <v>133</v>
      </c>
      <c r="E38" s="57"/>
      <c r="F38" s="57"/>
      <c r="G38" s="57" t="s">
        <v>134</v>
      </c>
      <c r="H38" s="77">
        <v>49991</v>
      </c>
      <c r="I38" s="77">
        <v>1100</v>
      </c>
      <c r="J38" s="77">
        <v>500</v>
      </c>
      <c r="K38" s="77"/>
      <c r="L38" s="77"/>
      <c r="M38" s="77"/>
      <c r="N38" s="77"/>
      <c r="O38" s="94">
        <f t="shared" si="5"/>
        <v>25000</v>
      </c>
      <c r="P38" s="77">
        <v>25000</v>
      </c>
      <c r="Q38" s="77"/>
      <c r="R38" s="77"/>
      <c r="S38" s="77"/>
      <c r="T38" s="33"/>
      <c r="U38" s="78"/>
      <c r="V38" s="232"/>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row>
    <row r="39" spans="1:236" s="79" customFormat="1" ht="75" hidden="1">
      <c r="A39" s="8">
        <f>A38+1</f>
        <v>5</v>
      </c>
      <c r="B39" s="95" t="s">
        <v>187</v>
      </c>
      <c r="C39" s="12"/>
      <c r="D39" s="66" t="s">
        <v>155</v>
      </c>
      <c r="E39" s="66"/>
      <c r="F39" s="66"/>
      <c r="G39" s="14" t="s">
        <v>189</v>
      </c>
      <c r="H39" s="20">
        <v>1376465</v>
      </c>
      <c r="I39" s="77">
        <v>5800</v>
      </c>
      <c r="J39" s="77">
        <v>5800</v>
      </c>
      <c r="K39" s="77"/>
      <c r="L39" s="77"/>
      <c r="M39" s="77"/>
      <c r="N39" s="77"/>
      <c r="O39" s="94">
        <f t="shared" si="5"/>
        <v>0</v>
      </c>
      <c r="P39" s="77"/>
      <c r="Q39" s="77"/>
      <c r="R39" s="77"/>
      <c r="S39" s="77"/>
      <c r="T39" s="33" t="s">
        <v>242</v>
      </c>
      <c r="U39" s="78"/>
      <c r="V39" s="232"/>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row>
    <row r="40" spans="1:236" s="36" customFormat="1" ht="60" hidden="1">
      <c r="A40" s="8">
        <v>6</v>
      </c>
      <c r="B40" s="19" t="s">
        <v>35</v>
      </c>
      <c r="C40" s="37">
        <v>1</v>
      </c>
      <c r="D40" s="14" t="s">
        <v>24</v>
      </c>
      <c r="E40" s="14"/>
      <c r="F40" s="14"/>
      <c r="G40" s="14"/>
      <c r="H40" s="20">
        <v>52210</v>
      </c>
      <c r="I40" s="20"/>
      <c r="J40" s="20"/>
      <c r="K40" s="20"/>
      <c r="L40" s="20"/>
      <c r="M40" s="20"/>
      <c r="N40" s="20"/>
      <c r="O40" s="20">
        <f t="shared" si="5"/>
        <v>18000</v>
      </c>
      <c r="P40" s="20">
        <v>18000</v>
      </c>
      <c r="Q40" s="40"/>
      <c r="R40" s="40"/>
      <c r="S40" s="40"/>
      <c r="T40" s="9" t="s">
        <v>36</v>
      </c>
      <c r="U40" s="229"/>
      <c r="V40" s="224"/>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row>
    <row r="41" spans="1:20" s="96" customFormat="1" ht="45" hidden="1">
      <c r="A41" s="8">
        <f>A40+1</f>
        <v>7</v>
      </c>
      <c r="B41" s="24" t="s">
        <v>177</v>
      </c>
      <c r="C41" s="14"/>
      <c r="D41" s="14" t="s">
        <v>124</v>
      </c>
      <c r="E41" s="14"/>
      <c r="F41" s="14"/>
      <c r="G41" s="14" t="s">
        <v>178</v>
      </c>
      <c r="H41" s="20">
        <v>26225</v>
      </c>
      <c r="I41" s="69">
        <v>500</v>
      </c>
      <c r="J41" s="69">
        <v>500</v>
      </c>
      <c r="K41" s="20"/>
      <c r="L41" s="20"/>
      <c r="M41" s="20"/>
      <c r="N41" s="20"/>
      <c r="O41" s="20">
        <f t="shared" si="5"/>
        <v>9000</v>
      </c>
      <c r="P41" s="20">
        <v>9000</v>
      </c>
      <c r="Q41" s="20"/>
      <c r="R41" s="20"/>
      <c r="S41" s="20"/>
      <c r="T41" s="13"/>
    </row>
    <row r="42" spans="1:232" s="45" customFormat="1" ht="60" hidden="1">
      <c r="A42" s="8">
        <f>A41+1</f>
        <v>8</v>
      </c>
      <c r="B42" s="27" t="s">
        <v>180</v>
      </c>
      <c r="C42" s="14">
        <v>1</v>
      </c>
      <c r="D42" s="14" t="s">
        <v>119</v>
      </c>
      <c r="E42" s="14"/>
      <c r="F42" s="14"/>
      <c r="G42" s="14" t="s">
        <v>181</v>
      </c>
      <c r="H42" s="20">
        <v>494409</v>
      </c>
      <c r="I42" s="20">
        <v>2752</v>
      </c>
      <c r="J42" s="69">
        <v>2000</v>
      </c>
      <c r="K42" s="23"/>
      <c r="L42" s="23"/>
      <c r="M42" s="23"/>
      <c r="N42" s="23"/>
      <c r="O42" s="20">
        <f t="shared" si="5"/>
        <v>0</v>
      </c>
      <c r="P42" s="20"/>
      <c r="Q42" s="20"/>
      <c r="R42" s="20"/>
      <c r="S42" s="20"/>
      <c r="T42" s="22" t="s">
        <v>243</v>
      </c>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row>
    <row r="43" spans="1:232" s="45" customFormat="1" ht="15" hidden="1">
      <c r="A43" s="8"/>
      <c r="B43" s="27"/>
      <c r="C43" s="14"/>
      <c r="D43" s="14"/>
      <c r="E43" s="14"/>
      <c r="F43" s="14"/>
      <c r="G43" s="14"/>
      <c r="H43" s="20"/>
      <c r="I43" s="20"/>
      <c r="J43" s="69"/>
      <c r="K43" s="23"/>
      <c r="L43" s="23"/>
      <c r="M43" s="23"/>
      <c r="N43" s="23"/>
      <c r="O43" s="20"/>
      <c r="P43" s="20"/>
      <c r="Q43" s="20"/>
      <c r="R43" s="20"/>
      <c r="S43" s="20"/>
      <c r="T43" s="22"/>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row>
    <row r="44" spans="1:236" s="92" customFormat="1" ht="30" hidden="1">
      <c r="A44" s="3" t="s">
        <v>37</v>
      </c>
      <c r="B44" s="4" t="s">
        <v>38</v>
      </c>
      <c r="C44" s="53">
        <f>SUM(C45:C54)</f>
        <v>13</v>
      </c>
      <c r="D44" s="16"/>
      <c r="E44" s="16"/>
      <c r="F44" s="16"/>
      <c r="G44" s="16"/>
      <c r="H44" s="21">
        <f aca="true" t="shared" si="6" ref="H44:S44">SUM(H45:H54)</f>
        <v>1971502</v>
      </c>
      <c r="I44" s="21">
        <f t="shared" si="6"/>
        <v>7388</v>
      </c>
      <c r="J44" s="21">
        <f t="shared" si="6"/>
        <v>1600</v>
      </c>
      <c r="K44" s="21">
        <f t="shared" si="6"/>
        <v>0</v>
      </c>
      <c r="L44" s="21">
        <f t="shared" si="6"/>
        <v>0</v>
      </c>
      <c r="M44" s="21">
        <f t="shared" si="6"/>
        <v>0</v>
      </c>
      <c r="N44" s="21">
        <f t="shared" si="6"/>
        <v>0</v>
      </c>
      <c r="O44" s="21">
        <f t="shared" si="6"/>
        <v>725000</v>
      </c>
      <c r="P44" s="21">
        <f t="shared" si="6"/>
        <v>170500</v>
      </c>
      <c r="Q44" s="21">
        <f t="shared" si="6"/>
        <v>199500</v>
      </c>
      <c r="R44" s="21">
        <f t="shared" si="6"/>
        <v>185000</v>
      </c>
      <c r="S44" s="21">
        <f t="shared" si="6"/>
        <v>120000</v>
      </c>
      <c r="T44" s="18"/>
      <c r="U44" s="49"/>
      <c r="V44" s="227"/>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row>
    <row r="45" spans="1:236" s="36" customFormat="1" ht="75" hidden="1">
      <c r="A45" s="8">
        <v>1</v>
      </c>
      <c r="B45" s="63" t="s">
        <v>200</v>
      </c>
      <c r="C45" s="37">
        <v>1</v>
      </c>
      <c r="D45" s="70"/>
      <c r="E45" s="70"/>
      <c r="F45" s="70"/>
      <c r="G45" s="70"/>
      <c r="H45" s="20">
        <v>438600</v>
      </c>
      <c r="I45" s="23">
        <v>2600</v>
      </c>
      <c r="J45" s="71"/>
      <c r="K45" s="71"/>
      <c r="L45" s="71"/>
      <c r="M45" s="71"/>
      <c r="N45" s="71"/>
      <c r="O45" s="23"/>
      <c r="P45" s="23"/>
      <c r="Q45" s="23"/>
      <c r="R45" s="23"/>
      <c r="S45" s="23"/>
      <c r="T45" s="9" t="s">
        <v>205</v>
      </c>
      <c r="U45" s="233"/>
      <c r="V45" s="224"/>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row>
    <row r="46" spans="1:236" s="111" customFormat="1" ht="0.75" customHeight="1" hidden="1">
      <c r="A46" s="109">
        <v>2</v>
      </c>
      <c r="B46" s="112" t="s">
        <v>228</v>
      </c>
      <c r="C46" s="109">
        <v>1</v>
      </c>
      <c r="D46" s="109"/>
      <c r="E46" s="109"/>
      <c r="F46" s="109"/>
      <c r="G46" s="109"/>
      <c r="H46" s="116">
        <v>380000</v>
      </c>
      <c r="I46" s="116"/>
      <c r="J46" s="116"/>
      <c r="K46" s="116"/>
      <c r="L46" s="116"/>
      <c r="M46" s="116"/>
      <c r="N46" s="116"/>
      <c r="O46" s="116">
        <f>SUM(P46:S46)</f>
        <v>200000</v>
      </c>
      <c r="P46" s="116">
        <v>50000</v>
      </c>
      <c r="Q46" s="116">
        <v>50000</v>
      </c>
      <c r="R46" s="116">
        <v>50000</v>
      </c>
      <c r="S46" s="116">
        <v>50000</v>
      </c>
      <c r="T46" s="109" t="s">
        <v>244</v>
      </c>
      <c r="U46" s="228"/>
      <c r="V46" s="234"/>
      <c r="W46" s="219"/>
      <c r="X46" s="219"/>
      <c r="Y46" s="219"/>
      <c r="Z46" s="219"/>
      <c r="AA46" s="219"/>
      <c r="AB46" s="219"/>
      <c r="AC46" s="219"/>
      <c r="AD46" s="219"/>
      <c r="AE46" s="219"/>
      <c r="AF46" s="219"/>
      <c r="AG46" s="219"/>
      <c r="AH46" s="219"/>
      <c r="AI46" s="219"/>
      <c r="AJ46" s="219"/>
      <c r="AK46" s="219"/>
      <c r="AL46" s="219"/>
      <c r="AM46" s="219"/>
      <c r="AN46" s="219"/>
      <c r="AO46" s="219"/>
      <c r="AP46" s="219"/>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row>
    <row r="47" spans="1:236" s="111" customFormat="1" ht="90" hidden="1">
      <c r="A47" s="109">
        <v>3</v>
      </c>
      <c r="B47" s="112" t="s">
        <v>229</v>
      </c>
      <c r="C47" s="113">
        <v>1</v>
      </c>
      <c r="D47" s="113"/>
      <c r="E47" s="113"/>
      <c r="F47" s="114"/>
      <c r="G47" s="115"/>
      <c r="H47" s="117">
        <v>428000</v>
      </c>
      <c r="I47" s="117">
        <v>2000</v>
      </c>
      <c r="J47" s="117"/>
      <c r="K47" s="117"/>
      <c r="L47" s="117"/>
      <c r="M47" s="117"/>
      <c r="N47" s="117"/>
      <c r="O47" s="116">
        <f>SUM(P47:S47)</f>
        <v>280000</v>
      </c>
      <c r="P47" s="117">
        <v>70000</v>
      </c>
      <c r="Q47" s="117">
        <v>70000</v>
      </c>
      <c r="R47" s="117">
        <v>70000</v>
      </c>
      <c r="S47" s="117">
        <v>70000</v>
      </c>
      <c r="T47" s="113" t="s">
        <v>247</v>
      </c>
      <c r="U47" s="235"/>
      <c r="V47" s="234"/>
      <c r="W47" s="219"/>
      <c r="X47" s="219"/>
      <c r="Y47" s="219"/>
      <c r="Z47" s="219"/>
      <c r="AA47" s="219"/>
      <c r="AB47" s="219"/>
      <c r="AC47" s="219"/>
      <c r="AD47" s="219"/>
      <c r="AE47" s="219"/>
      <c r="AF47" s="219"/>
      <c r="AG47" s="219"/>
      <c r="AH47" s="219"/>
      <c r="AI47" s="219"/>
      <c r="AJ47" s="219"/>
      <c r="AK47" s="219"/>
      <c r="AL47" s="219"/>
      <c r="AM47" s="219"/>
      <c r="AN47" s="219"/>
      <c r="AO47" s="219"/>
      <c r="AP47" s="219"/>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row>
    <row r="48" spans="1:236" s="36" customFormat="1" ht="185.25" customHeight="1" hidden="1">
      <c r="A48" s="8">
        <v>3</v>
      </c>
      <c r="B48" s="11" t="s">
        <v>206</v>
      </c>
      <c r="C48" s="14">
        <v>8</v>
      </c>
      <c r="D48" s="14"/>
      <c r="E48" s="14"/>
      <c r="F48" s="14"/>
      <c r="G48" s="14"/>
      <c r="H48" s="20">
        <v>130000</v>
      </c>
      <c r="I48" s="20"/>
      <c r="J48" s="20"/>
      <c r="K48" s="20"/>
      <c r="L48" s="20"/>
      <c r="M48" s="20"/>
      <c r="N48" s="20"/>
      <c r="O48" s="20">
        <f>H48</f>
        <v>130000</v>
      </c>
      <c r="P48" s="20">
        <v>50000</v>
      </c>
      <c r="Q48" s="20">
        <v>30000</v>
      </c>
      <c r="R48" s="20"/>
      <c r="S48" s="20"/>
      <c r="T48" s="22" t="s">
        <v>207</v>
      </c>
      <c r="U48" s="43"/>
      <c r="V48" s="224"/>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row>
    <row r="49" spans="1:236" s="79" customFormat="1" ht="96.75" customHeight="1" hidden="1">
      <c r="A49" s="9">
        <v>4</v>
      </c>
      <c r="B49" s="75" t="s">
        <v>150</v>
      </c>
      <c r="C49" s="76">
        <v>1</v>
      </c>
      <c r="D49" s="57" t="s">
        <v>151</v>
      </c>
      <c r="E49" s="57"/>
      <c r="F49" s="57"/>
      <c r="G49" s="125" t="s">
        <v>152</v>
      </c>
      <c r="H49" s="77">
        <v>469777</v>
      </c>
      <c r="I49" s="77">
        <v>2688</v>
      </c>
      <c r="J49" s="77">
        <v>1500</v>
      </c>
      <c r="K49" s="77"/>
      <c r="L49" s="77"/>
      <c r="M49" s="77"/>
      <c r="N49" s="77"/>
      <c r="O49" s="94">
        <f>SUM(P49:S49)</f>
        <v>0</v>
      </c>
      <c r="P49" s="77"/>
      <c r="Q49" s="77"/>
      <c r="R49" s="77"/>
      <c r="S49" s="77"/>
      <c r="T49" s="33" t="s">
        <v>193</v>
      </c>
      <c r="U49" s="78"/>
      <c r="V49" s="232"/>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row>
    <row r="50" spans="1:232" s="97" customFormat="1" ht="45" hidden="1">
      <c r="A50" s="8">
        <v>5</v>
      </c>
      <c r="B50" s="24" t="s">
        <v>179</v>
      </c>
      <c r="C50" s="37">
        <v>1</v>
      </c>
      <c r="D50" s="14" t="s">
        <v>22</v>
      </c>
      <c r="E50" s="14"/>
      <c r="F50" s="14"/>
      <c r="G50" s="14" t="s">
        <v>175</v>
      </c>
      <c r="H50" s="20">
        <v>125125</v>
      </c>
      <c r="I50" s="20">
        <v>100</v>
      </c>
      <c r="J50" s="20">
        <v>100</v>
      </c>
      <c r="K50" s="20"/>
      <c r="L50" s="20"/>
      <c r="M50" s="20"/>
      <c r="N50" s="20"/>
      <c r="O50" s="20">
        <f>SUM(P50:S50)</f>
        <v>115000</v>
      </c>
      <c r="P50" s="20">
        <v>500</v>
      </c>
      <c r="Q50" s="20">
        <v>49500</v>
      </c>
      <c r="R50" s="20">
        <v>65000</v>
      </c>
      <c r="S50" s="20"/>
      <c r="T50" s="13" t="s">
        <v>208</v>
      </c>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51"/>
      <c r="FP50" s="51"/>
      <c r="FQ50" s="51"/>
      <c r="FR50" s="51"/>
      <c r="FS50" s="51"/>
      <c r="FT50" s="51"/>
      <c r="FU50" s="51"/>
      <c r="FV50" s="51"/>
      <c r="FW50" s="51"/>
      <c r="FX50" s="51"/>
      <c r="FY50" s="51"/>
      <c r="FZ50" s="51"/>
      <c r="GA50" s="51"/>
      <c r="GB50" s="51"/>
      <c r="GC50" s="51"/>
      <c r="GD50" s="51"/>
      <c r="GE50" s="51"/>
      <c r="GF50" s="51"/>
      <c r="GG50" s="51"/>
      <c r="GH50" s="51"/>
      <c r="GI50" s="51"/>
      <c r="GJ50" s="51"/>
      <c r="GK50" s="51"/>
      <c r="GL50" s="51"/>
      <c r="GM50" s="51"/>
      <c r="GN50" s="51"/>
      <c r="GO50" s="51"/>
      <c r="GP50" s="51"/>
      <c r="GQ50" s="51"/>
      <c r="GR50" s="51"/>
      <c r="GS50" s="51"/>
      <c r="GT50" s="51"/>
      <c r="GU50" s="51"/>
      <c r="GV50" s="51"/>
      <c r="GW50" s="51"/>
      <c r="GX50" s="51"/>
      <c r="GY50" s="51"/>
      <c r="GZ50" s="51"/>
      <c r="HA50" s="51"/>
      <c r="HB50" s="51"/>
      <c r="HC50" s="51"/>
      <c r="HD50" s="51"/>
      <c r="HE50" s="51"/>
      <c r="HF50" s="51"/>
      <c r="HG50" s="51"/>
      <c r="HH50" s="51"/>
      <c r="HI50" s="51"/>
      <c r="HJ50" s="51"/>
      <c r="HK50" s="51"/>
      <c r="HL50" s="51"/>
      <c r="HM50" s="51"/>
      <c r="HN50" s="51"/>
      <c r="HO50" s="51"/>
      <c r="HP50" s="51"/>
      <c r="HQ50" s="51"/>
      <c r="HR50" s="51"/>
      <c r="HS50" s="51"/>
      <c r="HT50" s="51"/>
      <c r="HU50" s="51"/>
      <c r="HV50" s="51"/>
      <c r="HW50" s="51"/>
      <c r="HX50" s="51"/>
    </row>
    <row r="51" spans="1:236" s="36" customFormat="1" ht="15" hidden="1">
      <c r="A51" s="8"/>
      <c r="B51" s="24"/>
      <c r="C51" s="37"/>
      <c r="D51" s="14"/>
      <c r="E51" s="14"/>
      <c r="F51" s="14"/>
      <c r="G51" s="14"/>
      <c r="H51" s="20"/>
      <c r="I51" s="20"/>
      <c r="J51" s="20"/>
      <c r="K51" s="20"/>
      <c r="L51" s="20"/>
      <c r="M51" s="20"/>
      <c r="N51" s="20"/>
      <c r="O51" s="20"/>
      <c r="P51" s="20"/>
      <c r="Q51" s="20"/>
      <c r="R51" s="40"/>
      <c r="S51" s="40"/>
      <c r="T51" s="9"/>
      <c r="U51" s="48"/>
      <c r="V51" s="224"/>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row>
    <row r="52" spans="1:236" s="36" customFormat="1" ht="15" hidden="1">
      <c r="A52" s="8"/>
      <c r="B52" s="24"/>
      <c r="C52" s="37"/>
      <c r="D52" s="14"/>
      <c r="E52" s="14"/>
      <c r="F52" s="14"/>
      <c r="G52" s="14"/>
      <c r="H52" s="20"/>
      <c r="I52" s="20"/>
      <c r="J52" s="20"/>
      <c r="K52" s="20"/>
      <c r="L52" s="20"/>
      <c r="M52" s="20"/>
      <c r="N52" s="20"/>
      <c r="O52" s="20"/>
      <c r="P52" s="20"/>
      <c r="Q52" s="40"/>
      <c r="R52" s="20"/>
      <c r="S52" s="40"/>
      <c r="T52" s="9"/>
      <c r="U52" s="48"/>
      <c r="V52" s="224"/>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row>
    <row r="53" spans="1:236" s="36" customFormat="1" ht="15" hidden="1">
      <c r="A53" s="8"/>
      <c r="B53" s="24"/>
      <c r="C53" s="37"/>
      <c r="D53" s="14"/>
      <c r="E53" s="14"/>
      <c r="F53" s="14"/>
      <c r="G53" s="14"/>
      <c r="H53" s="20"/>
      <c r="I53" s="20"/>
      <c r="J53" s="20"/>
      <c r="K53" s="20"/>
      <c r="L53" s="20"/>
      <c r="M53" s="20"/>
      <c r="N53" s="20"/>
      <c r="O53" s="20"/>
      <c r="P53" s="20"/>
      <c r="Q53" s="20"/>
      <c r="R53" s="20"/>
      <c r="S53" s="20"/>
      <c r="T53" s="9"/>
      <c r="U53" s="48"/>
      <c r="V53" s="224"/>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row>
    <row r="54" spans="1:232" s="97" customFormat="1" ht="15" hidden="1">
      <c r="A54" s="8"/>
      <c r="B54" s="24"/>
      <c r="C54" s="37"/>
      <c r="D54" s="14"/>
      <c r="E54" s="14"/>
      <c r="F54" s="14"/>
      <c r="G54" s="14"/>
      <c r="H54" s="20"/>
      <c r="I54" s="20"/>
      <c r="J54" s="20"/>
      <c r="K54" s="20"/>
      <c r="L54" s="20"/>
      <c r="M54" s="20"/>
      <c r="N54" s="20"/>
      <c r="O54" s="20"/>
      <c r="P54" s="20"/>
      <c r="Q54" s="20"/>
      <c r="R54" s="20"/>
      <c r="S54" s="20"/>
      <c r="T54" s="13"/>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1"/>
      <c r="GS54" s="51"/>
      <c r="GT54" s="51"/>
      <c r="GU54" s="51"/>
      <c r="GV54" s="51"/>
      <c r="GW54" s="51"/>
      <c r="GX54" s="51"/>
      <c r="GY54" s="51"/>
      <c r="GZ54" s="51"/>
      <c r="HA54" s="51"/>
      <c r="HB54" s="51"/>
      <c r="HC54" s="51"/>
      <c r="HD54" s="51"/>
      <c r="HE54" s="51"/>
      <c r="HF54" s="51"/>
      <c r="HG54" s="51"/>
      <c r="HH54" s="51"/>
      <c r="HI54" s="51"/>
      <c r="HJ54" s="51"/>
      <c r="HK54" s="51"/>
      <c r="HL54" s="51"/>
      <c r="HM54" s="51"/>
      <c r="HN54" s="51"/>
      <c r="HO54" s="51"/>
      <c r="HP54" s="51"/>
      <c r="HQ54" s="51"/>
      <c r="HR54" s="51"/>
      <c r="HS54" s="51"/>
      <c r="HT54" s="51"/>
      <c r="HU54" s="51"/>
      <c r="HV54" s="51"/>
      <c r="HW54" s="51"/>
      <c r="HX54" s="51"/>
    </row>
    <row r="55" spans="1:236" s="92" customFormat="1" ht="30" hidden="1">
      <c r="A55" s="3" t="s">
        <v>41</v>
      </c>
      <c r="B55" s="25" t="s">
        <v>42</v>
      </c>
      <c r="C55" s="53">
        <f>SUM(C56:C67)</f>
        <v>7</v>
      </c>
      <c r="D55" s="16"/>
      <c r="E55" s="16"/>
      <c r="F55" s="16"/>
      <c r="G55" s="16"/>
      <c r="H55" s="21">
        <f aca="true" t="shared" si="7" ref="H55:S55">SUM(H56:H67)</f>
        <v>1620650</v>
      </c>
      <c r="I55" s="21">
        <f t="shared" si="7"/>
        <v>0</v>
      </c>
      <c r="J55" s="21">
        <f t="shared" si="7"/>
        <v>0</v>
      </c>
      <c r="K55" s="21">
        <f t="shared" si="7"/>
        <v>0</v>
      </c>
      <c r="L55" s="21">
        <f t="shared" si="7"/>
        <v>0</v>
      </c>
      <c r="M55" s="21">
        <f t="shared" si="7"/>
        <v>0</v>
      </c>
      <c r="N55" s="21">
        <f t="shared" si="7"/>
        <v>0</v>
      </c>
      <c r="O55" s="21">
        <f t="shared" si="7"/>
        <v>714000</v>
      </c>
      <c r="P55" s="21">
        <f t="shared" si="7"/>
        <v>194000</v>
      </c>
      <c r="Q55" s="21">
        <f t="shared" si="7"/>
        <v>165000</v>
      </c>
      <c r="R55" s="21">
        <f t="shared" si="7"/>
        <v>180000</v>
      </c>
      <c r="S55" s="21">
        <f t="shared" si="7"/>
        <v>175000</v>
      </c>
      <c r="T55" s="18"/>
      <c r="U55" s="49"/>
      <c r="V55" s="227"/>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row>
    <row r="56" spans="1:236" s="79" customFormat="1" ht="45" hidden="1">
      <c r="A56" s="9">
        <v>1</v>
      </c>
      <c r="B56" s="75" t="s">
        <v>174</v>
      </c>
      <c r="C56" s="57"/>
      <c r="D56" s="57" t="s">
        <v>151</v>
      </c>
      <c r="E56" s="57"/>
      <c r="F56" s="57"/>
      <c r="G56" s="98"/>
      <c r="H56" s="77">
        <v>15000</v>
      </c>
      <c r="I56" s="77"/>
      <c r="J56" s="77"/>
      <c r="K56" s="77"/>
      <c r="L56" s="77"/>
      <c r="M56" s="77"/>
      <c r="N56" s="77"/>
      <c r="O56" s="94">
        <f>SUM(P56:S56)</f>
        <v>9000</v>
      </c>
      <c r="P56" s="77">
        <v>9000</v>
      </c>
      <c r="Q56" s="77"/>
      <c r="R56" s="77"/>
      <c r="S56" s="77"/>
      <c r="T56" s="33"/>
      <c r="U56" s="78"/>
      <c r="V56" s="232"/>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row>
    <row r="57" spans="1:236" s="36" customFormat="1" ht="30" hidden="1">
      <c r="A57" s="8">
        <v>2</v>
      </c>
      <c r="B57" s="19" t="s">
        <v>233</v>
      </c>
      <c r="C57" s="14"/>
      <c r="D57" s="14"/>
      <c r="E57" s="14"/>
      <c r="F57" s="14"/>
      <c r="G57" s="14"/>
      <c r="H57" s="20"/>
      <c r="I57" s="20"/>
      <c r="J57" s="20"/>
      <c r="K57" s="20"/>
      <c r="L57" s="20"/>
      <c r="M57" s="20"/>
      <c r="N57" s="20"/>
      <c r="O57" s="20">
        <f>SUM(P57:S57)</f>
        <v>200000</v>
      </c>
      <c r="P57" s="20">
        <v>50000</v>
      </c>
      <c r="Q57" s="20">
        <v>50000</v>
      </c>
      <c r="R57" s="20">
        <v>50000</v>
      </c>
      <c r="S57" s="20">
        <v>50000</v>
      </c>
      <c r="T57" s="22"/>
      <c r="U57" s="230"/>
      <c r="V57" s="224"/>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row>
    <row r="58" spans="1:236" s="36" customFormat="1" ht="120" hidden="1">
      <c r="A58" s="8" t="s">
        <v>234</v>
      </c>
      <c r="B58" s="19" t="s">
        <v>235</v>
      </c>
      <c r="C58" s="14">
        <v>1</v>
      </c>
      <c r="D58" s="14"/>
      <c r="E58" s="14"/>
      <c r="F58" s="14"/>
      <c r="G58" s="14"/>
      <c r="H58" s="20">
        <v>210000</v>
      </c>
      <c r="I58" s="20"/>
      <c r="J58" s="20"/>
      <c r="K58" s="20"/>
      <c r="L58" s="20"/>
      <c r="M58" s="20"/>
      <c r="N58" s="20"/>
      <c r="O58" s="20"/>
      <c r="P58" s="20"/>
      <c r="Q58" s="20"/>
      <c r="R58" s="20"/>
      <c r="S58" s="20"/>
      <c r="T58" s="22" t="s">
        <v>43</v>
      </c>
      <c r="U58" s="230"/>
      <c r="V58" s="224"/>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row>
    <row r="59" spans="1:236" s="36" customFormat="1" ht="43.5" customHeight="1" hidden="1">
      <c r="A59" s="8" t="s">
        <v>236</v>
      </c>
      <c r="B59" s="11" t="s">
        <v>209</v>
      </c>
      <c r="C59" s="14">
        <v>1</v>
      </c>
      <c r="D59" s="14"/>
      <c r="E59" s="14"/>
      <c r="F59" s="14"/>
      <c r="G59" s="61"/>
      <c r="H59" s="20">
        <v>80000</v>
      </c>
      <c r="I59" s="41"/>
      <c r="J59" s="41"/>
      <c r="K59" s="41"/>
      <c r="L59" s="41"/>
      <c r="M59" s="41"/>
      <c r="N59" s="41"/>
      <c r="O59" s="20"/>
      <c r="P59" s="20"/>
      <c r="Q59" s="20"/>
      <c r="R59" s="20"/>
      <c r="S59" s="20"/>
      <c r="T59" s="22"/>
      <c r="U59" s="230"/>
      <c r="V59" s="224"/>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row>
    <row r="60" spans="1:236" s="36" customFormat="1" ht="43.5" customHeight="1" hidden="1">
      <c r="A60" s="8" t="s">
        <v>237</v>
      </c>
      <c r="B60" s="11" t="s">
        <v>210</v>
      </c>
      <c r="C60" s="14">
        <v>1</v>
      </c>
      <c r="D60" s="14"/>
      <c r="E60" s="14"/>
      <c r="F60" s="14"/>
      <c r="G60" s="61"/>
      <c r="H60" s="20">
        <v>220000</v>
      </c>
      <c r="I60" s="41"/>
      <c r="J60" s="41"/>
      <c r="K60" s="41"/>
      <c r="L60" s="41"/>
      <c r="M60" s="41"/>
      <c r="N60" s="41"/>
      <c r="O60" s="20"/>
      <c r="P60" s="20"/>
      <c r="Q60" s="20"/>
      <c r="R60" s="20"/>
      <c r="S60" s="20"/>
      <c r="T60" s="22"/>
      <c r="U60" s="230"/>
      <c r="V60" s="224"/>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row>
    <row r="61" spans="1:236" s="36" customFormat="1" ht="43.5" customHeight="1" hidden="1">
      <c r="A61" s="8" t="s">
        <v>238</v>
      </c>
      <c r="B61" s="11" t="s">
        <v>201</v>
      </c>
      <c r="C61" s="14">
        <v>1</v>
      </c>
      <c r="D61" s="14"/>
      <c r="E61" s="14"/>
      <c r="F61" s="14"/>
      <c r="G61" s="61"/>
      <c r="H61" s="20">
        <v>60000</v>
      </c>
      <c r="I61" s="41"/>
      <c r="J61" s="41"/>
      <c r="K61" s="41"/>
      <c r="L61" s="41"/>
      <c r="M61" s="41"/>
      <c r="N61" s="41"/>
      <c r="O61" s="20"/>
      <c r="P61" s="41"/>
      <c r="Q61" s="41"/>
      <c r="R61" s="20"/>
      <c r="S61" s="20"/>
      <c r="T61" s="22"/>
      <c r="U61" s="230"/>
      <c r="V61" s="224"/>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row>
    <row r="62" spans="1:236" s="36" customFormat="1" ht="59.25" customHeight="1" hidden="1">
      <c r="A62" s="8">
        <v>3</v>
      </c>
      <c r="B62" s="11" t="s">
        <v>44</v>
      </c>
      <c r="C62" s="14">
        <v>1</v>
      </c>
      <c r="D62" s="14"/>
      <c r="E62" s="14"/>
      <c r="F62" s="14"/>
      <c r="G62" s="14"/>
      <c r="H62" s="20">
        <v>315650</v>
      </c>
      <c r="I62" s="20"/>
      <c r="J62" s="20"/>
      <c r="K62" s="20"/>
      <c r="L62" s="20"/>
      <c r="M62" s="20"/>
      <c r="N62" s="20"/>
      <c r="O62" s="20">
        <f>SUM(P62:S62)</f>
        <v>200000</v>
      </c>
      <c r="P62" s="20">
        <v>50000</v>
      </c>
      <c r="Q62" s="20">
        <v>50000</v>
      </c>
      <c r="R62" s="20">
        <v>50000</v>
      </c>
      <c r="S62" s="20">
        <v>50000</v>
      </c>
      <c r="T62" s="22"/>
      <c r="U62" s="230"/>
      <c r="V62" s="224"/>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row>
    <row r="63" spans="1:236" s="36" customFormat="1" ht="30" hidden="1">
      <c r="A63" s="8">
        <v>4</v>
      </c>
      <c r="B63" s="24" t="s">
        <v>46</v>
      </c>
      <c r="C63" s="14"/>
      <c r="D63" s="14" t="s">
        <v>47</v>
      </c>
      <c r="E63" s="14"/>
      <c r="F63" s="14"/>
      <c r="G63" s="14" t="s">
        <v>45</v>
      </c>
      <c r="H63" s="20">
        <v>25000</v>
      </c>
      <c r="I63" s="20"/>
      <c r="J63" s="20"/>
      <c r="K63" s="20"/>
      <c r="L63" s="20"/>
      <c r="M63" s="20"/>
      <c r="N63" s="20"/>
      <c r="O63" s="20">
        <v>25000</v>
      </c>
      <c r="P63" s="20"/>
      <c r="Q63" s="20"/>
      <c r="R63" s="20">
        <v>15000</v>
      </c>
      <c r="S63" s="20">
        <v>10000</v>
      </c>
      <c r="T63" s="8"/>
      <c r="U63" s="236"/>
      <c r="V63" s="224"/>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row>
    <row r="64" spans="1:236" s="36" customFormat="1" ht="30" hidden="1">
      <c r="A64" s="8">
        <v>5</v>
      </c>
      <c r="B64" s="24" t="s">
        <v>239</v>
      </c>
      <c r="C64" s="14"/>
      <c r="D64" s="14" t="s">
        <v>48</v>
      </c>
      <c r="E64" s="14"/>
      <c r="F64" s="14"/>
      <c r="G64" s="14" t="s">
        <v>45</v>
      </c>
      <c r="H64" s="20">
        <v>20000</v>
      </c>
      <c r="I64" s="20"/>
      <c r="J64" s="20"/>
      <c r="K64" s="20"/>
      <c r="L64" s="20"/>
      <c r="M64" s="20"/>
      <c r="N64" s="20"/>
      <c r="O64" s="20">
        <v>20000</v>
      </c>
      <c r="P64" s="20">
        <v>20000</v>
      </c>
      <c r="Q64" s="20"/>
      <c r="R64" s="20"/>
      <c r="S64" s="20"/>
      <c r="T64" s="8"/>
      <c r="U64" s="236"/>
      <c r="V64" s="224"/>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row>
    <row r="65" spans="1:236" s="45" customFormat="1" ht="90" hidden="1">
      <c r="A65" s="8">
        <v>6</v>
      </c>
      <c r="B65" s="19" t="s">
        <v>240</v>
      </c>
      <c r="C65" s="14">
        <v>1</v>
      </c>
      <c r="D65" s="14" t="s">
        <v>98</v>
      </c>
      <c r="E65" s="14"/>
      <c r="F65" s="42"/>
      <c r="G65" s="14" t="s">
        <v>50</v>
      </c>
      <c r="H65" s="20">
        <v>600000</v>
      </c>
      <c r="I65" s="20"/>
      <c r="J65" s="20"/>
      <c r="K65" s="20"/>
      <c r="L65" s="20"/>
      <c r="M65" s="20"/>
      <c r="N65" s="20"/>
      <c r="O65" s="20">
        <f>SUM(P65:S65)</f>
        <v>200000</v>
      </c>
      <c r="P65" s="20">
        <v>50000</v>
      </c>
      <c r="Q65" s="20">
        <v>50000</v>
      </c>
      <c r="R65" s="20">
        <v>50000</v>
      </c>
      <c r="S65" s="20">
        <v>50000</v>
      </c>
      <c r="T65" s="8" t="s">
        <v>241</v>
      </c>
      <c r="U65" s="236"/>
      <c r="V65" s="230"/>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row>
    <row r="66" spans="1:232" s="36" customFormat="1" ht="30" hidden="1">
      <c r="A66" s="8">
        <v>7</v>
      </c>
      <c r="B66" s="19" t="s">
        <v>182</v>
      </c>
      <c r="C66" s="14">
        <v>1</v>
      </c>
      <c r="D66" s="14" t="s">
        <v>98</v>
      </c>
      <c r="E66" s="14"/>
      <c r="F66" s="14"/>
      <c r="G66" s="14" t="s">
        <v>176</v>
      </c>
      <c r="H66" s="20">
        <v>75000</v>
      </c>
      <c r="I66" s="20"/>
      <c r="J66" s="20"/>
      <c r="K66" s="20"/>
      <c r="L66" s="20"/>
      <c r="M66" s="20"/>
      <c r="N66" s="20"/>
      <c r="O66" s="20">
        <f>SUM(P66:S66)</f>
        <v>60000</v>
      </c>
      <c r="P66" s="20">
        <v>15000</v>
      </c>
      <c r="Q66" s="20">
        <v>15000</v>
      </c>
      <c r="R66" s="20">
        <v>15000</v>
      </c>
      <c r="S66" s="20">
        <v>15000</v>
      </c>
      <c r="T66" s="38"/>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row>
    <row r="67" spans="1:232" s="36" customFormat="1" ht="15" hidden="1">
      <c r="A67" s="8"/>
      <c r="B67" s="19"/>
      <c r="C67" s="14"/>
      <c r="D67" s="14"/>
      <c r="E67" s="14"/>
      <c r="F67" s="14"/>
      <c r="G67" s="14"/>
      <c r="H67" s="20"/>
      <c r="I67" s="20"/>
      <c r="J67" s="20"/>
      <c r="K67" s="20"/>
      <c r="L67" s="20"/>
      <c r="M67" s="20"/>
      <c r="N67" s="20"/>
      <c r="O67" s="20"/>
      <c r="P67" s="20"/>
      <c r="Q67" s="20"/>
      <c r="R67" s="20"/>
      <c r="S67" s="20"/>
      <c r="T67" s="38"/>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row>
    <row r="68" spans="1:236" s="45" customFormat="1" ht="26.25" customHeight="1" hidden="1">
      <c r="A68" s="5" t="s">
        <v>51</v>
      </c>
      <c r="B68" s="46" t="s">
        <v>52</v>
      </c>
      <c r="C68" s="86">
        <f>C69+C91+C95</f>
        <v>17</v>
      </c>
      <c r="D68" s="86">
        <f>D69+D91+D95</f>
        <v>0</v>
      </c>
      <c r="E68" s="86"/>
      <c r="F68" s="86"/>
      <c r="G68" s="86">
        <f>G69+G91+G95</f>
        <v>0</v>
      </c>
      <c r="H68" s="87">
        <f>H69+H91+H95</f>
        <v>8673356</v>
      </c>
      <c r="I68" s="87">
        <v>1361909</v>
      </c>
      <c r="J68" s="87">
        <v>227200</v>
      </c>
      <c r="K68" s="87">
        <f aca="true" t="shared" si="8" ref="K68:S68">K69+K91+K95</f>
        <v>0</v>
      </c>
      <c r="L68" s="87">
        <f t="shared" si="8"/>
        <v>0</v>
      </c>
      <c r="M68" s="87">
        <f t="shared" si="8"/>
        <v>0</v>
      </c>
      <c r="N68" s="87">
        <f t="shared" si="8"/>
        <v>0</v>
      </c>
      <c r="O68" s="87">
        <f t="shared" si="8"/>
        <v>3675000</v>
      </c>
      <c r="P68" s="87">
        <f t="shared" si="8"/>
        <v>1525000</v>
      </c>
      <c r="Q68" s="87">
        <f t="shared" si="8"/>
        <v>1070000</v>
      </c>
      <c r="R68" s="87">
        <f t="shared" si="8"/>
        <v>470000</v>
      </c>
      <c r="S68" s="87">
        <f t="shared" si="8"/>
        <v>370000</v>
      </c>
      <c r="T68" s="22"/>
      <c r="U68" s="43"/>
      <c r="V68" s="230"/>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row>
    <row r="69" spans="1:236" s="73" customFormat="1" ht="30" hidden="1">
      <c r="A69" s="3" t="s">
        <v>53</v>
      </c>
      <c r="B69" s="4" t="s">
        <v>15</v>
      </c>
      <c r="C69" s="16">
        <f aca="true" t="shared" si="9" ref="C69:H69">SUM(C70:C90)</f>
        <v>10</v>
      </c>
      <c r="D69" s="16">
        <f t="shared" si="9"/>
        <v>0</v>
      </c>
      <c r="E69" s="16"/>
      <c r="F69" s="16"/>
      <c r="G69" s="16">
        <f t="shared" si="9"/>
        <v>0</v>
      </c>
      <c r="H69" s="26">
        <f t="shared" si="9"/>
        <v>2962285</v>
      </c>
      <c r="I69" s="26">
        <v>1353681</v>
      </c>
      <c r="J69" s="26">
        <v>224000</v>
      </c>
      <c r="K69" s="26">
        <f aca="true" t="shared" si="10" ref="K69:S69">SUM(K70:K90)</f>
        <v>0</v>
      </c>
      <c r="L69" s="26">
        <f t="shared" si="10"/>
        <v>0</v>
      </c>
      <c r="M69" s="26">
        <f t="shared" si="10"/>
        <v>0</v>
      </c>
      <c r="N69" s="26">
        <f t="shared" si="10"/>
        <v>0</v>
      </c>
      <c r="O69" s="26">
        <f t="shared" si="10"/>
        <v>1020000</v>
      </c>
      <c r="P69" s="26">
        <f t="shared" si="10"/>
        <v>600000</v>
      </c>
      <c r="Q69" s="26">
        <f t="shared" si="10"/>
        <v>330000</v>
      </c>
      <c r="R69" s="26">
        <f t="shared" si="10"/>
        <v>0</v>
      </c>
      <c r="S69" s="26">
        <f t="shared" si="10"/>
        <v>0</v>
      </c>
      <c r="T69" s="39"/>
      <c r="U69" s="72"/>
      <c r="V69" s="225"/>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row>
    <row r="70" spans="1:236" s="73" customFormat="1" ht="23.25" customHeight="1" hidden="1">
      <c r="A70" s="3" t="s">
        <v>223</v>
      </c>
      <c r="B70" s="4" t="s">
        <v>224</v>
      </c>
      <c r="C70" s="16"/>
      <c r="D70" s="16"/>
      <c r="E70" s="16"/>
      <c r="F70" s="16"/>
      <c r="G70" s="16"/>
      <c r="H70" s="26"/>
      <c r="I70" s="26"/>
      <c r="J70" s="26"/>
      <c r="K70" s="26"/>
      <c r="L70" s="26"/>
      <c r="M70" s="26"/>
      <c r="N70" s="26"/>
      <c r="O70" s="26"/>
      <c r="P70" s="26"/>
      <c r="Q70" s="26"/>
      <c r="R70" s="26"/>
      <c r="S70" s="26"/>
      <c r="T70" s="39"/>
      <c r="U70" s="72"/>
      <c r="V70" s="225"/>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c r="HO70" s="72"/>
      <c r="HP70" s="72"/>
      <c r="HQ70" s="72"/>
      <c r="HR70" s="72"/>
      <c r="HS70" s="72"/>
      <c r="HT70" s="72"/>
      <c r="HU70" s="72"/>
      <c r="HV70" s="72"/>
      <c r="HW70" s="72"/>
      <c r="HX70" s="72"/>
      <c r="HY70" s="72"/>
      <c r="HZ70" s="72"/>
      <c r="IA70" s="72"/>
      <c r="IB70" s="72"/>
    </row>
    <row r="71" spans="1:22" s="30" customFormat="1" ht="30" hidden="1">
      <c r="A71" s="8">
        <v>1</v>
      </c>
      <c r="B71" s="27" t="s">
        <v>76</v>
      </c>
      <c r="C71" s="14">
        <v>1</v>
      </c>
      <c r="D71" s="14" t="s">
        <v>74</v>
      </c>
      <c r="E71" s="14"/>
      <c r="F71" s="14"/>
      <c r="G71" s="14" t="s">
        <v>77</v>
      </c>
      <c r="H71" s="20">
        <v>70864</v>
      </c>
      <c r="I71" s="20">
        <v>167602</v>
      </c>
      <c r="J71" s="20">
        <v>20000</v>
      </c>
      <c r="K71" s="20"/>
      <c r="L71" s="20"/>
      <c r="M71" s="20"/>
      <c r="N71" s="20"/>
      <c r="O71" s="20">
        <f>SUM(P71:S71)</f>
        <v>60000</v>
      </c>
      <c r="P71" s="20">
        <v>60000</v>
      </c>
      <c r="Q71" s="20"/>
      <c r="R71" s="20"/>
      <c r="S71" s="20"/>
      <c r="T71" s="13"/>
      <c r="U71" s="51"/>
      <c r="V71" s="237"/>
    </row>
    <row r="72" spans="1:22" s="30" customFormat="1" ht="30" hidden="1">
      <c r="A72" s="8">
        <v>2</v>
      </c>
      <c r="B72" s="27" t="s">
        <v>70</v>
      </c>
      <c r="C72" s="14">
        <v>1</v>
      </c>
      <c r="D72" s="14" t="s">
        <v>71</v>
      </c>
      <c r="E72" s="14"/>
      <c r="F72" s="14"/>
      <c r="G72" s="14" t="s">
        <v>72</v>
      </c>
      <c r="H72" s="20">
        <v>458938</v>
      </c>
      <c r="I72" s="20">
        <v>68467</v>
      </c>
      <c r="J72" s="20">
        <v>8000</v>
      </c>
      <c r="K72" s="20"/>
      <c r="L72" s="20"/>
      <c r="M72" s="20"/>
      <c r="N72" s="20"/>
      <c r="O72" s="20">
        <f>SUM(P72:S72)</f>
        <v>300000</v>
      </c>
      <c r="P72" s="20">
        <v>150000</v>
      </c>
      <c r="Q72" s="20">
        <v>150000</v>
      </c>
      <c r="R72" s="20"/>
      <c r="S72" s="20"/>
      <c r="T72" s="13"/>
      <c r="U72" s="51"/>
      <c r="V72" s="237"/>
    </row>
    <row r="73" spans="1:22" s="30" customFormat="1" ht="30" hidden="1">
      <c r="A73" s="8">
        <v>3</v>
      </c>
      <c r="B73" s="27" t="s">
        <v>73</v>
      </c>
      <c r="C73" s="14">
        <v>1</v>
      </c>
      <c r="D73" s="14" t="s">
        <v>74</v>
      </c>
      <c r="E73" s="14"/>
      <c r="F73" s="14"/>
      <c r="G73" s="14" t="s">
        <v>75</v>
      </c>
      <c r="H73" s="20">
        <v>324729</v>
      </c>
      <c r="I73" s="20">
        <v>56544</v>
      </c>
      <c r="J73" s="20">
        <v>8000</v>
      </c>
      <c r="K73" s="20"/>
      <c r="L73" s="20"/>
      <c r="M73" s="20"/>
      <c r="N73" s="20"/>
      <c r="O73" s="20">
        <f>SUM(P73:S73)</f>
        <v>200000</v>
      </c>
      <c r="P73" s="20">
        <v>100000</v>
      </c>
      <c r="Q73" s="20">
        <v>100000</v>
      </c>
      <c r="R73" s="20"/>
      <c r="S73" s="20"/>
      <c r="T73" s="14"/>
      <c r="U73" s="52"/>
      <c r="V73" s="237"/>
    </row>
    <row r="74" spans="1:236" s="73" customFormat="1" ht="26.25" customHeight="1" hidden="1">
      <c r="A74" s="3" t="s">
        <v>223</v>
      </c>
      <c r="B74" s="4" t="s">
        <v>225</v>
      </c>
      <c r="C74" s="16"/>
      <c r="D74" s="16"/>
      <c r="E74" s="16"/>
      <c r="F74" s="16"/>
      <c r="G74" s="16"/>
      <c r="H74" s="26"/>
      <c r="I74" s="26"/>
      <c r="J74" s="26"/>
      <c r="K74" s="26"/>
      <c r="L74" s="26"/>
      <c r="M74" s="26"/>
      <c r="N74" s="26"/>
      <c r="O74" s="26"/>
      <c r="P74" s="26"/>
      <c r="Q74" s="26"/>
      <c r="R74" s="26"/>
      <c r="S74" s="26"/>
      <c r="T74" s="39"/>
      <c r="U74" s="72"/>
      <c r="V74" s="225"/>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c r="HO74" s="72"/>
      <c r="HP74" s="72"/>
      <c r="HQ74" s="72"/>
      <c r="HR74" s="72"/>
      <c r="HS74" s="72"/>
      <c r="HT74" s="72"/>
      <c r="HU74" s="72"/>
      <c r="HV74" s="72"/>
      <c r="HW74" s="72"/>
      <c r="HX74" s="72"/>
      <c r="HY74" s="72"/>
      <c r="HZ74" s="72"/>
      <c r="IA74" s="72"/>
      <c r="IB74" s="72"/>
    </row>
    <row r="75" spans="1:22" s="30" customFormat="1" ht="156.75" customHeight="1" hidden="1">
      <c r="A75" s="22">
        <v>4</v>
      </c>
      <c r="B75" s="24" t="s">
        <v>54</v>
      </c>
      <c r="C75" s="14">
        <v>1</v>
      </c>
      <c r="D75" s="28" t="s">
        <v>55</v>
      </c>
      <c r="E75" s="28"/>
      <c r="F75" s="28"/>
      <c r="G75" s="14" t="s">
        <v>56</v>
      </c>
      <c r="H75" s="29">
        <v>148000</v>
      </c>
      <c r="I75" s="20">
        <v>157000</v>
      </c>
      <c r="J75" s="20">
        <v>20000</v>
      </c>
      <c r="K75" s="20"/>
      <c r="L75" s="20"/>
      <c r="M75" s="20"/>
      <c r="N75" s="20"/>
      <c r="O75" s="20">
        <v>30000</v>
      </c>
      <c r="P75" s="20"/>
      <c r="Q75" s="20"/>
      <c r="R75" s="20"/>
      <c r="S75" s="20"/>
      <c r="T75" s="13"/>
      <c r="U75" s="51"/>
      <c r="V75" s="237"/>
    </row>
    <row r="76" spans="1:22" s="30" customFormat="1" ht="30" hidden="1">
      <c r="A76" s="8">
        <v>5</v>
      </c>
      <c r="B76" s="24" t="s">
        <v>57</v>
      </c>
      <c r="C76" s="14">
        <v>1</v>
      </c>
      <c r="D76" s="14" t="s">
        <v>58</v>
      </c>
      <c r="E76" s="14"/>
      <c r="F76" s="28"/>
      <c r="G76" s="14" t="s">
        <v>56</v>
      </c>
      <c r="H76" s="20">
        <v>205000</v>
      </c>
      <c r="I76" s="20">
        <v>185600</v>
      </c>
      <c r="J76" s="20">
        <v>20000</v>
      </c>
      <c r="K76" s="20"/>
      <c r="L76" s="20"/>
      <c r="M76" s="20"/>
      <c r="N76" s="20"/>
      <c r="O76" s="20">
        <v>60000</v>
      </c>
      <c r="P76" s="20"/>
      <c r="Q76" s="20"/>
      <c r="R76" s="20"/>
      <c r="S76" s="20"/>
      <c r="T76" s="13"/>
      <c r="U76" s="51"/>
      <c r="V76" s="237"/>
    </row>
    <row r="77" spans="1:22" s="30" customFormat="1" ht="15" hidden="1">
      <c r="A77" s="8">
        <f>1+A76</f>
        <v>6</v>
      </c>
      <c r="B77" s="27" t="s">
        <v>59</v>
      </c>
      <c r="C77" s="14">
        <v>1</v>
      </c>
      <c r="D77" s="14" t="s">
        <v>60</v>
      </c>
      <c r="E77" s="14"/>
      <c r="F77" s="14"/>
      <c r="G77" s="14" t="s">
        <v>61</v>
      </c>
      <c r="H77" s="20">
        <v>345870</v>
      </c>
      <c r="I77" s="20">
        <v>223214</v>
      </c>
      <c r="J77" s="20">
        <v>40000</v>
      </c>
      <c r="K77" s="20"/>
      <c r="L77" s="20"/>
      <c r="M77" s="20"/>
      <c r="N77" s="20"/>
      <c r="O77" s="20">
        <f>SUM(P77:S77)</f>
        <v>30000</v>
      </c>
      <c r="P77" s="20">
        <v>30000</v>
      </c>
      <c r="Q77" s="20"/>
      <c r="R77" s="20"/>
      <c r="S77" s="20"/>
      <c r="T77" s="13"/>
      <c r="U77" s="51"/>
      <c r="V77" s="237"/>
    </row>
    <row r="78" spans="1:22" s="30" customFormat="1" ht="1.5" customHeight="1" hidden="1">
      <c r="A78" s="8">
        <f>1+A77</f>
        <v>7</v>
      </c>
      <c r="B78" s="27" t="s">
        <v>62</v>
      </c>
      <c r="C78" s="14">
        <v>1</v>
      </c>
      <c r="D78" s="14" t="s">
        <v>63</v>
      </c>
      <c r="E78" s="14"/>
      <c r="F78" s="14"/>
      <c r="G78" s="14" t="s">
        <v>64</v>
      </c>
      <c r="H78" s="20">
        <v>414972</v>
      </c>
      <c r="I78" s="20">
        <v>255180</v>
      </c>
      <c r="J78" s="20">
        <v>48000</v>
      </c>
      <c r="K78" s="20"/>
      <c r="L78" s="20"/>
      <c r="M78" s="20"/>
      <c r="N78" s="20"/>
      <c r="O78" s="20">
        <f>SUM(P78:S78)</f>
        <v>50000</v>
      </c>
      <c r="P78" s="20">
        <v>50000</v>
      </c>
      <c r="Q78" s="20"/>
      <c r="R78" s="20"/>
      <c r="S78" s="20"/>
      <c r="T78" s="13"/>
      <c r="U78" s="51"/>
      <c r="V78" s="237"/>
    </row>
    <row r="79" spans="1:236" s="55" customFormat="1" ht="30" hidden="1">
      <c r="A79" s="8">
        <f>1+A78</f>
        <v>8</v>
      </c>
      <c r="B79" s="27" t="s">
        <v>65</v>
      </c>
      <c r="C79" s="14">
        <v>1</v>
      </c>
      <c r="D79" s="14" t="s">
        <v>66</v>
      </c>
      <c r="E79" s="14"/>
      <c r="F79" s="14"/>
      <c r="G79" s="14" t="s">
        <v>67</v>
      </c>
      <c r="H79" s="20">
        <v>457457</v>
      </c>
      <c r="I79" s="20">
        <v>145572</v>
      </c>
      <c r="J79" s="20">
        <v>48000</v>
      </c>
      <c r="K79" s="20"/>
      <c r="L79" s="20"/>
      <c r="M79" s="20"/>
      <c r="N79" s="20"/>
      <c r="O79" s="20">
        <f>SUM(P79:S79)</f>
        <v>130000</v>
      </c>
      <c r="P79" s="20">
        <v>130000</v>
      </c>
      <c r="Q79" s="20"/>
      <c r="R79" s="20"/>
      <c r="S79" s="20"/>
      <c r="T79" s="13"/>
      <c r="U79" s="51"/>
      <c r="V79" s="238"/>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row>
    <row r="80" spans="1:22" s="30" customFormat="1" ht="45" hidden="1">
      <c r="A80" s="8">
        <v>9</v>
      </c>
      <c r="B80" s="27" t="s">
        <v>78</v>
      </c>
      <c r="C80" s="14">
        <v>1</v>
      </c>
      <c r="D80" s="14" t="s">
        <v>79</v>
      </c>
      <c r="E80" s="14"/>
      <c r="F80" s="14"/>
      <c r="G80" s="14" t="s">
        <v>67</v>
      </c>
      <c r="H80" s="20">
        <v>38391</v>
      </c>
      <c r="I80" s="20">
        <v>11200</v>
      </c>
      <c r="J80" s="20">
        <v>10000</v>
      </c>
      <c r="K80" s="20"/>
      <c r="L80" s="20"/>
      <c r="M80" s="20"/>
      <c r="N80" s="20"/>
      <c r="O80" s="20">
        <f>SUM(P80:S80)</f>
        <v>0</v>
      </c>
      <c r="P80" s="20"/>
      <c r="Q80" s="20"/>
      <c r="R80" s="20"/>
      <c r="S80" s="20"/>
      <c r="T80" s="13" t="s">
        <v>80</v>
      </c>
      <c r="U80" s="51"/>
      <c r="V80" s="237"/>
    </row>
    <row r="81" spans="1:22" s="30" customFormat="1" ht="45" hidden="1">
      <c r="A81" s="8">
        <v>10</v>
      </c>
      <c r="B81" s="27" t="s">
        <v>68</v>
      </c>
      <c r="C81" s="14">
        <v>1</v>
      </c>
      <c r="D81" s="14" t="s">
        <v>69</v>
      </c>
      <c r="E81" s="14"/>
      <c r="F81" s="14"/>
      <c r="G81" s="14" t="s">
        <v>64</v>
      </c>
      <c r="H81" s="20">
        <v>498064</v>
      </c>
      <c r="I81" s="20">
        <v>80302</v>
      </c>
      <c r="J81" s="20"/>
      <c r="K81" s="20"/>
      <c r="L81" s="20"/>
      <c r="M81" s="20"/>
      <c r="N81" s="20"/>
      <c r="O81" s="20">
        <f>SUM(P81:S81)</f>
        <v>160000</v>
      </c>
      <c r="P81" s="20">
        <v>80000</v>
      </c>
      <c r="Q81" s="20">
        <v>80000</v>
      </c>
      <c r="R81" s="20"/>
      <c r="S81" s="20"/>
      <c r="T81" s="13"/>
      <c r="U81" s="51"/>
      <c r="V81" s="237"/>
    </row>
    <row r="82" spans="1:22" s="30" customFormat="1" ht="15" hidden="1">
      <c r="A82" s="8"/>
      <c r="B82" s="27"/>
      <c r="C82" s="14"/>
      <c r="D82" s="14"/>
      <c r="E82" s="14"/>
      <c r="F82" s="14"/>
      <c r="G82" s="14"/>
      <c r="H82" s="20"/>
      <c r="I82" s="20"/>
      <c r="J82" s="20"/>
      <c r="K82" s="20"/>
      <c r="L82" s="20"/>
      <c r="M82" s="20"/>
      <c r="N82" s="20"/>
      <c r="O82" s="20"/>
      <c r="P82" s="20"/>
      <c r="Q82" s="20"/>
      <c r="R82" s="20"/>
      <c r="S82" s="20"/>
      <c r="T82" s="13"/>
      <c r="U82" s="51"/>
      <c r="V82" s="237"/>
    </row>
    <row r="83" spans="1:22" s="30" customFormat="1" ht="15" hidden="1">
      <c r="A83" s="8"/>
      <c r="B83" s="27"/>
      <c r="C83" s="14"/>
      <c r="D83" s="14"/>
      <c r="E83" s="14"/>
      <c r="F83" s="14"/>
      <c r="G83" s="14"/>
      <c r="H83" s="20"/>
      <c r="I83" s="20"/>
      <c r="J83" s="20"/>
      <c r="K83" s="20"/>
      <c r="L83" s="20"/>
      <c r="M83" s="20"/>
      <c r="N83" s="20"/>
      <c r="O83" s="20"/>
      <c r="P83" s="20"/>
      <c r="Q83" s="20"/>
      <c r="R83" s="20"/>
      <c r="S83" s="20"/>
      <c r="T83" s="13"/>
      <c r="U83" s="51"/>
      <c r="V83" s="237"/>
    </row>
    <row r="84" spans="1:236" s="55" customFormat="1" ht="15" hidden="1">
      <c r="A84" s="8"/>
      <c r="B84" s="27"/>
      <c r="C84" s="14"/>
      <c r="D84" s="14"/>
      <c r="E84" s="14"/>
      <c r="F84" s="14"/>
      <c r="G84" s="14"/>
      <c r="H84" s="20"/>
      <c r="I84" s="20"/>
      <c r="J84" s="20"/>
      <c r="K84" s="20"/>
      <c r="L84" s="20"/>
      <c r="M84" s="20"/>
      <c r="N84" s="20"/>
      <c r="O84" s="20"/>
      <c r="P84" s="20"/>
      <c r="Q84" s="20"/>
      <c r="R84" s="20"/>
      <c r="S84" s="20"/>
      <c r="T84" s="13"/>
      <c r="U84" s="51"/>
      <c r="V84" s="238"/>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row>
    <row r="85" spans="1:22" s="30" customFormat="1" ht="15" hidden="1">
      <c r="A85" s="8"/>
      <c r="B85" s="27"/>
      <c r="C85" s="14"/>
      <c r="D85" s="14"/>
      <c r="E85" s="14"/>
      <c r="F85" s="14"/>
      <c r="G85" s="14"/>
      <c r="H85" s="20"/>
      <c r="I85" s="20"/>
      <c r="J85" s="20"/>
      <c r="K85" s="20"/>
      <c r="L85" s="20"/>
      <c r="M85" s="20"/>
      <c r="N85" s="20"/>
      <c r="O85" s="20"/>
      <c r="P85" s="20"/>
      <c r="Q85" s="20"/>
      <c r="R85" s="20"/>
      <c r="S85" s="20"/>
      <c r="T85" s="13"/>
      <c r="U85" s="51"/>
      <c r="V85" s="237"/>
    </row>
    <row r="86" spans="1:22" s="30" customFormat="1" ht="15" hidden="1">
      <c r="A86" s="8"/>
      <c r="B86" s="27"/>
      <c r="C86" s="14"/>
      <c r="D86" s="14"/>
      <c r="E86" s="14"/>
      <c r="F86" s="14"/>
      <c r="G86" s="14"/>
      <c r="H86" s="20"/>
      <c r="I86" s="20"/>
      <c r="J86" s="20"/>
      <c r="K86" s="20"/>
      <c r="L86" s="20"/>
      <c r="M86" s="20"/>
      <c r="N86" s="20"/>
      <c r="O86" s="20"/>
      <c r="P86" s="20"/>
      <c r="Q86" s="20"/>
      <c r="R86" s="20"/>
      <c r="S86" s="20"/>
      <c r="T86" s="13"/>
      <c r="U86" s="51"/>
      <c r="V86" s="237"/>
    </row>
    <row r="87" spans="1:22" s="30" customFormat="1" ht="15" hidden="1">
      <c r="A87" s="8"/>
      <c r="B87" s="27"/>
      <c r="C87" s="14"/>
      <c r="D87" s="14"/>
      <c r="E87" s="14"/>
      <c r="F87" s="14"/>
      <c r="G87" s="14"/>
      <c r="H87" s="20"/>
      <c r="I87" s="20"/>
      <c r="J87" s="20"/>
      <c r="K87" s="20"/>
      <c r="L87" s="20"/>
      <c r="M87" s="20"/>
      <c r="N87" s="20"/>
      <c r="O87" s="20"/>
      <c r="P87" s="20"/>
      <c r="Q87" s="20"/>
      <c r="R87" s="20"/>
      <c r="S87" s="20"/>
      <c r="T87" s="14"/>
      <c r="U87" s="52"/>
      <c r="V87" s="237"/>
    </row>
    <row r="88" spans="1:22" s="30" customFormat="1" ht="15" hidden="1">
      <c r="A88" s="8"/>
      <c r="B88" s="27"/>
      <c r="C88" s="14"/>
      <c r="D88" s="14"/>
      <c r="E88" s="14"/>
      <c r="F88" s="14"/>
      <c r="G88" s="14"/>
      <c r="H88" s="20"/>
      <c r="I88" s="20"/>
      <c r="J88" s="20"/>
      <c r="K88" s="20"/>
      <c r="L88" s="20"/>
      <c r="M88" s="20"/>
      <c r="N88" s="20"/>
      <c r="O88" s="20"/>
      <c r="P88" s="20"/>
      <c r="Q88" s="20"/>
      <c r="R88" s="20"/>
      <c r="S88" s="20"/>
      <c r="T88" s="13"/>
      <c r="U88" s="51"/>
      <c r="V88" s="237"/>
    </row>
    <row r="89" spans="1:22" s="30" customFormat="1" ht="15" hidden="1">
      <c r="A89" s="8"/>
      <c r="B89" s="27"/>
      <c r="C89" s="14"/>
      <c r="D89" s="14"/>
      <c r="E89" s="14"/>
      <c r="F89" s="14"/>
      <c r="G89" s="14"/>
      <c r="H89" s="20"/>
      <c r="I89" s="20"/>
      <c r="J89" s="20"/>
      <c r="K89" s="20"/>
      <c r="L89" s="20"/>
      <c r="M89" s="20"/>
      <c r="N89" s="20"/>
      <c r="O89" s="20"/>
      <c r="P89" s="20"/>
      <c r="Q89" s="20"/>
      <c r="R89" s="20"/>
      <c r="S89" s="20"/>
      <c r="T89" s="13"/>
      <c r="U89" s="51"/>
      <c r="V89" s="237"/>
    </row>
    <row r="90" spans="1:42" s="45" customFormat="1" ht="15" hidden="1">
      <c r="A90" s="8"/>
      <c r="B90" s="31"/>
      <c r="C90" s="14"/>
      <c r="D90" s="58"/>
      <c r="E90" s="58"/>
      <c r="F90" s="58"/>
      <c r="G90" s="59"/>
      <c r="H90" s="20"/>
      <c r="I90" s="20"/>
      <c r="J90" s="20"/>
      <c r="K90" s="20"/>
      <c r="L90" s="20"/>
      <c r="M90" s="20"/>
      <c r="N90" s="20"/>
      <c r="O90" s="20"/>
      <c r="P90" s="20"/>
      <c r="Q90" s="20"/>
      <c r="R90" s="20"/>
      <c r="S90" s="20"/>
      <c r="T90" s="22"/>
      <c r="U90" s="239"/>
      <c r="V90" s="230"/>
      <c r="W90" s="43"/>
      <c r="X90" s="43"/>
      <c r="Y90" s="43"/>
      <c r="Z90" s="43"/>
      <c r="AA90" s="43"/>
      <c r="AB90" s="43"/>
      <c r="AC90" s="43"/>
      <c r="AD90" s="43"/>
      <c r="AE90" s="43"/>
      <c r="AF90" s="43"/>
      <c r="AG90" s="43"/>
      <c r="AH90" s="43"/>
      <c r="AI90" s="43"/>
      <c r="AJ90" s="43"/>
      <c r="AK90" s="43"/>
      <c r="AL90" s="43"/>
      <c r="AM90" s="43"/>
      <c r="AN90" s="43"/>
      <c r="AO90" s="43"/>
      <c r="AP90" s="43"/>
    </row>
    <row r="91" spans="1:236" s="36" customFormat="1" ht="30" hidden="1">
      <c r="A91" s="3" t="s">
        <v>81</v>
      </c>
      <c r="B91" s="4" t="s">
        <v>82</v>
      </c>
      <c r="C91" s="16">
        <f aca="true" t="shared" si="11" ref="C91:H91">SUM(C92:C94)</f>
        <v>0</v>
      </c>
      <c r="D91" s="16">
        <f t="shared" si="11"/>
        <v>0</v>
      </c>
      <c r="E91" s="16"/>
      <c r="F91" s="16"/>
      <c r="G91" s="16">
        <f t="shared" si="11"/>
        <v>0</v>
      </c>
      <c r="H91" s="26">
        <f t="shared" si="11"/>
        <v>0</v>
      </c>
      <c r="I91" s="26">
        <v>3717</v>
      </c>
      <c r="J91" s="26">
        <v>1500</v>
      </c>
      <c r="K91" s="26">
        <f aca="true" t="shared" si="12" ref="K91:S91">SUM(K92:K94)</f>
        <v>0</v>
      </c>
      <c r="L91" s="26">
        <f t="shared" si="12"/>
        <v>0</v>
      </c>
      <c r="M91" s="26">
        <f t="shared" si="12"/>
        <v>0</v>
      </c>
      <c r="N91" s="26">
        <f t="shared" si="12"/>
        <v>0</v>
      </c>
      <c r="O91" s="26">
        <f t="shared" si="12"/>
        <v>0</v>
      </c>
      <c r="P91" s="26">
        <f t="shared" si="12"/>
        <v>0</v>
      </c>
      <c r="Q91" s="26">
        <f t="shared" si="12"/>
        <v>0</v>
      </c>
      <c r="R91" s="26">
        <f t="shared" si="12"/>
        <v>0</v>
      </c>
      <c r="S91" s="26">
        <f t="shared" si="12"/>
        <v>0</v>
      </c>
      <c r="T91" s="38"/>
      <c r="U91" s="35"/>
      <c r="V91" s="224"/>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row>
    <row r="92" spans="1:236" s="45" customFormat="1" ht="15" hidden="1">
      <c r="A92" s="8"/>
      <c r="B92" s="19"/>
      <c r="C92" s="14"/>
      <c r="D92" s="14"/>
      <c r="E92" s="14"/>
      <c r="F92" s="14"/>
      <c r="G92" s="14"/>
      <c r="H92" s="20"/>
      <c r="I92" s="20"/>
      <c r="J92" s="20"/>
      <c r="K92" s="20"/>
      <c r="L92" s="20"/>
      <c r="M92" s="20"/>
      <c r="N92" s="20"/>
      <c r="O92" s="20"/>
      <c r="P92" s="20"/>
      <c r="Q92" s="20"/>
      <c r="R92" s="20"/>
      <c r="S92" s="20"/>
      <c r="T92" s="22"/>
      <c r="U92" s="43"/>
      <c r="V92" s="230"/>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c r="EO92" s="43"/>
      <c r="EP92" s="43"/>
      <c r="EQ92" s="43"/>
      <c r="ER92" s="43"/>
      <c r="ES92" s="43"/>
      <c r="ET92" s="43"/>
      <c r="EU92" s="43"/>
      <c r="EV92" s="43"/>
      <c r="EW92" s="43"/>
      <c r="EX92" s="43"/>
      <c r="EY92" s="43"/>
      <c r="EZ92" s="43"/>
      <c r="FA92" s="43"/>
      <c r="FB92" s="43"/>
      <c r="FC92" s="43"/>
      <c r="FD92" s="43"/>
      <c r="FE92" s="43"/>
      <c r="FF92" s="43"/>
      <c r="FG92" s="43"/>
      <c r="FH92" s="43"/>
      <c r="FI92" s="43"/>
      <c r="FJ92" s="43"/>
      <c r="FK92" s="43"/>
      <c r="FL92" s="43"/>
      <c r="FM92" s="43"/>
      <c r="FN92" s="43"/>
      <c r="FO92" s="43"/>
      <c r="FP92" s="43"/>
      <c r="FQ92" s="43"/>
      <c r="FR92" s="43"/>
      <c r="FS92" s="43"/>
      <c r="FT92" s="43"/>
      <c r="FU92" s="43"/>
      <c r="FV92" s="43"/>
      <c r="FW92" s="43"/>
      <c r="FX92" s="43"/>
      <c r="FY92" s="43"/>
      <c r="FZ92" s="43"/>
      <c r="GA92" s="43"/>
      <c r="GB92" s="43"/>
      <c r="GC92" s="43"/>
      <c r="GD92" s="43"/>
      <c r="GE92" s="43"/>
      <c r="GF92" s="43"/>
      <c r="GG92" s="43"/>
      <c r="GH92" s="43"/>
      <c r="GI92" s="43"/>
      <c r="GJ92" s="43"/>
      <c r="GK92" s="43"/>
      <c r="GL92" s="43"/>
      <c r="GM92" s="43"/>
      <c r="GN92" s="43"/>
      <c r="GO92" s="43"/>
      <c r="GP92" s="43"/>
      <c r="GQ92" s="43"/>
      <c r="GR92" s="43"/>
      <c r="GS92" s="43"/>
      <c r="GT92" s="43"/>
      <c r="GU92" s="43"/>
      <c r="GV92" s="43"/>
      <c r="GW92" s="43"/>
      <c r="GX92" s="43"/>
      <c r="GY92" s="43"/>
      <c r="GZ92" s="43"/>
      <c r="HA92" s="43"/>
      <c r="HB92" s="43"/>
      <c r="HC92" s="43"/>
      <c r="HD92" s="43"/>
      <c r="HE92" s="43"/>
      <c r="HF92" s="43"/>
      <c r="HG92" s="43"/>
      <c r="HH92" s="43"/>
      <c r="HI92" s="43"/>
      <c r="HJ92" s="43"/>
      <c r="HK92" s="43"/>
      <c r="HL92" s="43"/>
      <c r="HM92" s="43"/>
      <c r="HN92" s="43"/>
      <c r="HO92" s="43"/>
      <c r="HP92" s="43"/>
      <c r="HQ92" s="43"/>
      <c r="HR92" s="43"/>
      <c r="HS92" s="43"/>
      <c r="HT92" s="43"/>
      <c r="HU92" s="43"/>
      <c r="HV92" s="43"/>
      <c r="HW92" s="43"/>
      <c r="HX92" s="43"/>
      <c r="HY92" s="43"/>
      <c r="HZ92" s="43"/>
      <c r="IA92" s="43"/>
      <c r="IB92" s="43"/>
    </row>
    <row r="93" spans="1:22" s="30" customFormat="1" ht="15" hidden="1">
      <c r="A93" s="22"/>
      <c r="B93" s="27"/>
      <c r="C93" s="14"/>
      <c r="D93" s="14"/>
      <c r="E93" s="14"/>
      <c r="F93" s="14"/>
      <c r="G93" s="14"/>
      <c r="H93" s="20"/>
      <c r="I93" s="20"/>
      <c r="J93" s="20"/>
      <c r="K93" s="20"/>
      <c r="L93" s="20"/>
      <c r="M93" s="20"/>
      <c r="N93" s="20"/>
      <c r="O93" s="20"/>
      <c r="P93" s="20"/>
      <c r="Q93" s="20"/>
      <c r="R93" s="20"/>
      <c r="S93" s="20"/>
      <c r="T93" s="13"/>
      <c r="U93" s="51"/>
      <c r="V93" s="237"/>
    </row>
    <row r="94" spans="1:22" s="30" customFormat="1" ht="15" hidden="1">
      <c r="A94" s="22"/>
      <c r="B94" s="27"/>
      <c r="C94" s="14"/>
      <c r="D94" s="14"/>
      <c r="E94" s="14"/>
      <c r="F94" s="14"/>
      <c r="G94" s="14"/>
      <c r="H94" s="20"/>
      <c r="I94" s="20"/>
      <c r="J94" s="20"/>
      <c r="K94" s="20"/>
      <c r="L94" s="20"/>
      <c r="M94" s="20"/>
      <c r="N94" s="20"/>
      <c r="O94" s="20"/>
      <c r="P94" s="20"/>
      <c r="Q94" s="20"/>
      <c r="R94" s="20"/>
      <c r="S94" s="20"/>
      <c r="T94" s="13"/>
      <c r="U94" s="51"/>
      <c r="V94" s="237"/>
    </row>
    <row r="95" spans="1:236" s="36" customFormat="1" ht="30.75" customHeight="1" hidden="1">
      <c r="A95" s="3" t="s">
        <v>87</v>
      </c>
      <c r="B95" s="4" t="s">
        <v>88</v>
      </c>
      <c r="C95" s="16">
        <f>C96+C105+C112</f>
        <v>7</v>
      </c>
      <c r="D95" s="16">
        <f>D96+D105+D112</f>
        <v>0</v>
      </c>
      <c r="E95" s="16"/>
      <c r="F95" s="16"/>
      <c r="G95" s="16">
        <f>G96+G105+G112</f>
        <v>0</v>
      </c>
      <c r="H95" s="26">
        <f>H96+H105+H112</f>
        <v>5711071</v>
      </c>
      <c r="I95" s="26">
        <v>4511</v>
      </c>
      <c r="J95" s="26">
        <v>1700</v>
      </c>
      <c r="K95" s="26">
        <f aca="true" t="shared" si="13" ref="K95:S95">K96+K105+K112</f>
        <v>0</v>
      </c>
      <c r="L95" s="26">
        <f t="shared" si="13"/>
        <v>0</v>
      </c>
      <c r="M95" s="26">
        <f t="shared" si="13"/>
        <v>0</v>
      </c>
      <c r="N95" s="26">
        <f t="shared" si="13"/>
        <v>0</v>
      </c>
      <c r="O95" s="26">
        <f t="shared" si="13"/>
        <v>2655000</v>
      </c>
      <c r="P95" s="26">
        <f t="shared" si="13"/>
        <v>925000</v>
      </c>
      <c r="Q95" s="26">
        <f t="shared" si="13"/>
        <v>740000</v>
      </c>
      <c r="R95" s="26">
        <f t="shared" si="13"/>
        <v>470000</v>
      </c>
      <c r="S95" s="26">
        <f t="shared" si="13"/>
        <v>370000</v>
      </c>
      <c r="T95" s="15"/>
      <c r="U95" s="35"/>
      <c r="V95" s="224"/>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row>
    <row r="96" spans="1:236" s="36" customFormat="1" ht="30.75" customHeight="1" hidden="1">
      <c r="A96" s="3" t="s">
        <v>89</v>
      </c>
      <c r="B96" s="4" t="s">
        <v>90</v>
      </c>
      <c r="C96" s="16">
        <f aca="true" t="shared" si="14" ref="C96:T96">SUM(C97:C104)</f>
        <v>3</v>
      </c>
      <c r="D96" s="16">
        <f t="shared" si="14"/>
        <v>0</v>
      </c>
      <c r="E96" s="16"/>
      <c r="F96" s="16"/>
      <c r="G96" s="16">
        <f t="shared" si="14"/>
        <v>0</v>
      </c>
      <c r="H96" s="26">
        <f t="shared" si="14"/>
        <v>3152071</v>
      </c>
      <c r="I96" s="26">
        <f t="shared" si="14"/>
        <v>3380</v>
      </c>
      <c r="J96" s="26">
        <f t="shared" si="14"/>
        <v>1700</v>
      </c>
      <c r="K96" s="26">
        <f t="shared" si="14"/>
        <v>0</v>
      </c>
      <c r="L96" s="26">
        <f t="shared" si="14"/>
        <v>0</v>
      </c>
      <c r="M96" s="26">
        <f t="shared" si="14"/>
        <v>0</v>
      </c>
      <c r="N96" s="26">
        <f t="shared" si="14"/>
        <v>0</v>
      </c>
      <c r="O96" s="26">
        <f t="shared" si="14"/>
        <v>1185000</v>
      </c>
      <c r="P96" s="26">
        <f t="shared" si="14"/>
        <v>385000</v>
      </c>
      <c r="Q96" s="26">
        <f t="shared" si="14"/>
        <v>300000</v>
      </c>
      <c r="R96" s="26">
        <f t="shared" si="14"/>
        <v>250000</v>
      </c>
      <c r="S96" s="26">
        <f t="shared" si="14"/>
        <v>250000</v>
      </c>
      <c r="T96" s="39">
        <f t="shared" si="14"/>
        <v>0</v>
      </c>
      <c r="U96" s="35"/>
      <c r="V96" s="224"/>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row>
    <row r="97" spans="1:236" s="73" customFormat="1" ht="26.25" customHeight="1" hidden="1">
      <c r="A97" s="3" t="s">
        <v>223</v>
      </c>
      <c r="B97" s="4" t="s">
        <v>224</v>
      </c>
      <c r="C97" s="16"/>
      <c r="D97" s="16"/>
      <c r="E97" s="16"/>
      <c r="F97" s="16"/>
      <c r="G97" s="16"/>
      <c r="H97" s="26"/>
      <c r="I97" s="26"/>
      <c r="J97" s="26"/>
      <c r="K97" s="26"/>
      <c r="L97" s="26"/>
      <c r="M97" s="26"/>
      <c r="N97" s="26"/>
      <c r="O97" s="26"/>
      <c r="P97" s="26"/>
      <c r="Q97" s="26"/>
      <c r="R97" s="26"/>
      <c r="S97" s="26"/>
      <c r="T97" s="39"/>
      <c r="U97" s="72"/>
      <c r="V97" s="225"/>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c r="GF97" s="72"/>
      <c r="GG97" s="72"/>
      <c r="GH97" s="72"/>
      <c r="GI97" s="72"/>
      <c r="GJ97" s="72"/>
      <c r="GK97" s="72"/>
      <c r="GL97" s="72"/>
      <c r="GM97" s="72"/>
      <c r="GN97" s="72"/>
      <c r="GO97" s="72"/>
      <c r="GP97" s="72"/>
      <c r="GQ97" s="72"/>
      <c r="GR97" s="72"/>
      <c r="GS97" s="72"/>
      <c r="GT97" s="72"/>
      <c r="GU97" s="72"/>
      <c r="GV97" s="72"/>
      <c r="GW97" s="72"/>
      <c r="GX97" s="72"/>
      <c r="GY97" s="72"/>
      <c r="GZ97" s="72"/>
      <c r="HA97" s="72"/>
      <c r="HB97" s="72"/>
      <c r="HC97" s="72"/>
      <c r="HD97" s="72"/>
      <c r="HE97" s="72"/>
      <c r="HF97" s="72"/>
      <c r="HG97" s="72"/>
      <c r="HH97" s="72"/>
      <c r="HI97" s="72"/>
      <c r="HJ97" s="72"/>
      <c r="HK97" s="72"/>
      <c r="HL97" s="72"/>
      <c r="HM97" s="72"/>
      <c r="HN97" s="72"/>
      <c r="HO97" s="72"/>
      <c r="HP97" s="72"/>
      <c r="HQ97" s="72"/>
      <c r="HR97" s="72"/>
      <c r="HS97" s="72"/>
      <c r="HT97" s="72"/>
      <c r="HU97" s="72"/>
      <c r="HV97" s="72"/>
      <c r="HW97" s="72"/>
      <c r="HX97" s="72"/>
      <c r="HY97" s="72"/>
      <c r="HZ97" s="72"/>
      <c r="IA97" s="72"/>
      <c r="IB97" s="72"/>
    </row>
    <row r="98" spans="1:22" s="30" customFormat="1" ht="15" hidden="1">
      <c r="A98" s="8">
        <v>1</v>
      </c>
      <c r="B98" s="27" t="s">
        <v>91</v>
      </c>
      <c r="C98" s="14">
        <v>1</v>
      </c>
      <c r="D98" s="14" t="s">
        <v>74</v>
      </c>
      <c r="E98" s="14"/>
      <c r="F98" s="14"/>
      <c r="G98" s="14" t="s">
        <v>92</v>
      </c>
      <c r="H98" s="20">
        <v>94766</v>
      </c>
      <c r="I98" s="20">
        <v>980</v>
      </c>
      <c r="J98" s="20">
        <v>600</v>
      </c>
      <c r="K98" s="20"/>
      <c r="L98" s="20"/>
      <c r="M98" s="20"/>
      <c r="N98" s="20"/>
      <c r="O98" s="20">
        <f aca="true" t="shared" si="15" ref="O98:O103">SUM(P98:S98)</f>
        <v>70000</v>
      </c>
      <c r="P98" s="20">
        <v>50000</v>
      </c>
      <c r="Q98" s="20">
        <v>20000</v>
      </c>
      <c r="R98" s="20"/>
      <c r="S98" s="20"/>
      <c r="T98" s="13"/>
      <c r="U98" s="51"/>
      <c r="V98" s="237"/>
    </row>
    <row r="99" spans="1:22" s="30" customFormat="1" ht="30" hidden="1">
      <c r="A99" s="8">
        <f>1+A98</f>
        <v>2</v>
      </c>
      <c r="B99" s="27" t="s">
        <v>93</v>
      </c>
      <c r="C99" s="14">
        <v>1</v>
      </c>
      <c r="D99" s="14" t="s">
        <v>94</v>
      </c>
      <c r="E99" s="14"/>
      <c r="F99" s="14"/>
      <c r="G99" s="14" t="s">
        <v>64</v>
      </c>
      <c r="H99" s="32">
        <v>135369</v>
      </c>
      <c r="I99" s="20">
        <v>2000</v>
      </c>
      <c r="J99" s="20">
        <v>1000</v>
      </c>
      <c r="K99" s="20"/>
      <c r="L99" s="20"/>
      <c r="M99" s="20"/>
      <c r="N99" s="20"/>
      <c r="O99" s="20">
        <f t="shared" si="15"/>
        <v>0</v>
      </c>
      <c r="P99" s="20"/>
      <c r="Q99" s="20"/>
      <c r="R99" s="20"/>
      <c r="S99" s="20"/>
      <c r="T99" s="13" t="s">
        <v>246</v>
      </c>
      <c r="U99" s="51"/>
      <c r="V99" s="237"/>
    </row>
    <row r="100" spans="1:22" s="30" customFormat="1" ht="30" hidden="1">
      <c r="A100" s="8">
        <f>1+A99</f>
        <v>3</v>
      </c>
      <c r="B100" s="27" t="s">
        <v>97</v>
      </c>
      <c r="C100" s="14"/>
      <c r="D100" s="14" t="s">
        <v>98</v>
      </c>
      <c r="E100" s="14"/>
      <c r="F100" s="14"/>
      <c r="G100" s="14" t="s">
        <v>99</v>
      </c>
      <c r="H100" s="20">
        <v>75000</v>
      </c>
      <c r="I100" s="20">
        <v>400</v>
      </c>
      <c r="J100" s="20">
        <v>100</v>
      </c>
      <c r="K100" s="20"/>
      <c r="L100" s="20"/>
      <c r="M100" s="20"/>
      <c r="N100" s="20"/>
      <c r="O100" s="20">
        <f t="shared" si="15"/>
        <v>35000</v>
      </c>
      <c r="P100" s="20">
        <v>35000</v>
      </c>
      <c r="Q100" s="20"/>
      <c r="R100" s="20"/>
      <c r="S100" s="20"/>
      <c r="T100" s="13"/>
      <c r="U100" s="51"/>
      <c r="V100" s="237"/>
    </row>
    <row r="101" spans="1:236" s="45" customFormat="1" ht="15" hidden="1">
      <c r="A101" s="8">
        <f>1+A100</f>
        <v>4</v>
      </c>
      <c r="B101" s="19" t="s">
        <v>83</v>
      </c>
      <c r="C101" s="14"/>
      <c r="D101" s="14" t="s">
        <v>66</v>
      </c>
      <c r="E101" s="14"/>
      <c r="F101" s="14"/>
      <c r="G101" s="14"/>
      <c r="H101" s="20">
        <v>2697000</v>
      </c>
      <c r="I101" s="20"/>
      <c r="J101" s="20"/>
      <c r="K101" s="20"/>
      <c r="L101" s="20"/>
      <c r="M101" s="20"/>
      <c r="N101" s="20"/>
      <c r="O101" s="20">
        <f t="shared" si="15"/>
        <v>1000000</v>
      </c>
      <c r="P101" s="20">
        <v>250000</v>
      </c>
      <c r="Q101" s="20">
        <v>250000</v>
      </c>
      <c r="R101" s="20">
        <v>250000</v>
      </c>
      <c r="S101" s="20">
        <v>250000</v>
      </c>
      <c r="T101" s="22"/>
      <c r="U101" s="43"/>
      <c r="V101" s="230"/>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c r="EO101" s="43"/>
      <c r="EP101" s="43"/>
      <c r="EQ101" s="43"/>
      <c r="ER101" s="43"/>
      <c r="ES101" s="43"/>
      <c r="ET101" s="43"/>
      <c r="EU101" s="43"/>
      <c r="EV101" s="43"/>
      <c r="EW101" s="43"/>
      <c r="EX101" s="43"/>
      <c r="EY101" s="43"/>
      <c r="EZ101" s="43"/>
      <c r="FA101" s="43"/>
      <c r="FB101" s="43"/>
      <c r="FC101" s="43"/>
      <c r="FD101" s="43"/>
      <c r="FE101" s="43"/>
      <c r="FF101" s="43"/>
      <c r="FG101" s="43"/>
      <c r="FH101" s="43"/>
      <c r="FI101" s="43"/>
      <c r="FJ101" s="43"/>
      <c r="FK101" s="43"/>
      <c r="FL101" s="43"/>
      <c r="FM101" s="43"/>
      <c r="FN101" s="43"/>
      <c r="FO101" s="43"/>
      <c r="FP101" s="43"/>
      <c r="FQ101" s="43"/>
      <c r="FR101" s="43"/>
      <c r="FS101" s="43"/>
      <c r="FT101" s="43"/>
      <c r="FU101" s="43"/>
      <c r="FV101" s="43"/>
      <c r="FW101" s="43"/>
      <c r="FX101" s="43"/>
      <c r="FY101" s="43"/>
      <c r="FZ101" s="43"/>
      <c r="GA101" s="43"/>
      <c r="GB101" s="43"/>
      <c r="GC101" s="43"/>
      <c r="GD101" s="43"/>
      <c r="GE101" s="43"/>
      <c r="GF101" s="43"/>
      <c r="GG101" s="43"/>
      <c r="GH101" s="43"/>
      <c r="GI101" s="43"/>
      <c r="GJ101" s="43"/>
      <c r="GK101" s="43"/>
      <c r="GL101" s="43"/>
      <c r="GM101" s="43"/>
      <c r="GN101" s="43"/>
      <c r="GO101" s="43"/>
      <c r="GP101" s="43"/>
      <c r="GQ101" s="43"/>
      <c r="GR101" s="43"/>
      <c r="GS101" s="43"/>
      <c r="GT101" s="43"/>
      <c r="GU101" s="43"/>
      <c r="GV101" s="43"/>
      <c r="GW101" s="43"/>
      <c r="GX101" s="43"/>
      <c r="GY101" s="43"/>
      <c r="GZ101" s="43"/>
      <c r="HA101" s="43"/>
      <c r="HB101" s="43"/>
      <c r="HC101" s="43"/>
      <c r="HD101" s="43"/>
      <c r="HE101" s="43"/>
      <c r="HF101" s="43"/>
      <c r="HG101" s="43"/>
      <c r="HH101" s="43"/>
      <c r="HI101" s="43"/>
      <c r="HJ101" s="43"/>
      <c r="HK101" s="43"/>
      <c r="HL101" s="43"/>
      <c r="HM101" s="43"/>
      <c r="HN101" s="43"/>
      <c r="HO101" s="43"/>
      <c r="HP101" s="43"/>
      <c r="HQ101" s="43"/>
      <c r="HR101" s="43"/>
      <c r="HS101" s="43"/>
      <c r="HT101" s="43"/>
      <c r="HU101" s="43"/>
      <c r="HV101" s="43"/>
      <c r="HW101" s="43"/>
      <c r="HX101" s="43"/>
      <c r="HY101" s="43"/>
      <c r="HZ101" s="43"/>
      <c r="IA101" s="43"/>
      <c r="IB101" s="43"/>
    </row>
    <row r="102" spans="1:236" s="73" customFormat="1" ht="15" hidden="1">
      <c r="A102" s="3" t="s">
        <v>223</v>
      </c>
      <c r="B102" s="4" t="s">
        <v>225</v>
      </c>
      <c r="C102" s="16"/>
      <c r="D102" s="16"/>
      <c r="E102" s="16"/>
      <c r="F102" s="16"/>
      <c r="G102" s="16"/>
      <c r="H102" s="26"/>
      <c r="I102" s="26"/>
      <c r="J102" s="26"/>
      <c r="K102" s="26"/>
      <c r="L102" s="26"/>
      <c r="M102" s="26"/>
      <c r="N102" s="26"/>
      <c r="O102" s="20">
        <f t="shared" si="15"/>
        <v>0</v>
      </c>
      <c r="P102" s="26"/>
      <c r="Q102" s="26"/>
      <c r="R102" s="26"/>
      <c r="S102" s="26"/>
      <c r="T102" s="39"/>
      <c r="U102" s="72"/>
      <c r="V102" s="225"/>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c r="GE102" s="72"/>
      <c r="GF102" s="72"/>
      <c r="GG102" s="72"/>
      <c r="GH102" s="72"/>
      <c r="GI102" s="72"/>
      <c r="GJ102" s="72"/>
      <c r="GK102" s="72"/>
      <c r="GL102" s="72"/>
      <c r="GM102" s="72"/>
      <c r="GN102" s="72"/>
      <c r="GO102" s="72"/>
      <c r="GP102" s="72"/>
      <c r="GQ102" s="72"/>
      <c r="GR102" s="72"/>
      <c r="GS102" s="72"/>
      <c r="GT102" s="72"/>
      <c r="GU102" s="72"/>
      <c r="GV102" s="72"/>
      <c r="GW102" s="72"/>
      <c r="GX102" s="72"/>
      <c r="GY102" s="72"/>
      <c r="GZ102" s="72"/>
      <c r="HA102" s="72"/>
      <c r="HB102" s="72"/>
      <c r="HC102" s="72"/>
      <c r="HD102" s="72"/>
      <c r="HE102" s="72"/>
      <c r="HF102" s="72"/>
      <c r="HG102" s="72"/>
      <c r="HH102" s="72"/>
      <c r="HI102" s="72"/>
      <c r="HJ102" s="72"/>
      <c r="HK102" s="72"/>
      <c r="HL102" s="72"/>
      <c r="HM102" s="72"/>
      <c r="HN102" s="72"/>
      <c r="HO102" s="72"/>
      <c r="HP102" s="72"/>
      <c r="HQ102" s="72"/>
      <c r="HR102" s="72"/>
      <c r="HS102" s="72"/>
      <c r="HT102" s="72"/>
      <c r="HU102" s="72"/>
      <c r="HV102" s="72"/>
      <c r="HW102" s="72"/>
      <c r="HX102" s="72"/>
      <c r="HY102" s="72"/>
      <c r="HZ102" s="72"/>
      <c r="IA102" s="72"/>
      <c r="IB102" s="72"/>
    </row>
    <row r="103" spans="1:22" s="30" customFormat="1" ht="34.5" customHeight="1" hidden="1">
      <c r="A103" s="8">
        <v>5</v>
      </c>
      <c r="B103" s="27" t="s">
        <v>95</v>
      </c>
      <c r="C103" s="14">
        <v>1</v>
      </c>
      <c r="D103" s="14" t="s">
        <v>96</v>
      </c>
      <c r="E103" s="14"/>
      <c r="F103" s="14"/>
      <c r="G103" s="14" t="s">
        <v>67</v>
      </c>
      <c r="H103" s="20">
        <v>149936</v>
      </c>
      <c r="I103" s="20"/>
      <c r="J103" s="20"/>
      <c r="K103" s="20"/>
      <c r="L103" s="20"/>
      <c r="M103" s="20"/>
      <c r="N103" s="20"/>
      <c r="O103" s="20">
        <f t="shared" si="15"/>
        <v>80000</v>
      </c>
      <c r="P103" s="20">
        <v>50000</v>
      </c>
      <c r="Q103" s="20">
        <v>30000</v>
      </c>
      <c r="R103" s="20"/>
      <c r="S103" s="20"/>
      <c r="T103" s="13"/>
      <c r="U103" s="51"/>
      <c r="V103" s="237"/>
    </row>
    <row r="104" spans="1:22" s="30" customFormat="1" ht="15" hidden="1">
      <c r="A104" s="8"/>
      <c r="B104" s="27"/>
      <c r="C104" s="14"/>
      <c r="D104" s="14"/>
      <c r="E104" s="14"/>
      <c r="F104" s="14"/>
      <c r="G104" s="14"/>
      <c r="H104" s="20"/>
      <c r="I104" s="20"/>
      <c r="J104" s="20"/>
      <c r="K104" s="20"/>
      <c r="L104" s="20"/>
      <c r="M104" s="20"/>
      <c r="N104" s="20"/>
      <c r="O104" s="20"/>
      <c r="P104" s="20"/>
      <c r="Q104" s="20"/>
      <c r="R104" s="20"/>
      <c r="S104" s="20"/>
      <c r="T104" s="13"/>
      <c r="U104" s="51"/>
      <c r="V104" s="237"/>
    </row>
    <row r="105" spans="1:236" s="36" customFormat="1" ht="30" hidden="1">
      <c r="A105" s="3" t="s">
        <v>100</v>
      </c>
      <c r="B105" s="4" t="s">
        <v>101</v>
      </c>
      <c r="C105" s="16">
        <f>SUM(C106:C111)</f>
        <v>3</v>
      </c>
      <c r="D105" s="16"/>
      <c r="E105" s="16"/>
      <c r="F105" s="16"/>
      <c r="G105" s="16"/>
      <c r="H105" s="26">
        <f aca="true" t="shared" si="16" ref="H105:S105">SUM(H106:H111)</f>
        <v>1095000</v>
      </c>
      <c r="I105" s="26">
        <f t="shared" si="16"/>
        <v>2131</v>
      </c>
      <c r="J105" s="26">
        <f t="shared" si="16"/>
        <v>0</v>
      </c>
      <c r="K105" s="26">
        <f t="shared" si="16"/>
        <v>0</v>
      </c>
      <c r="L105" s="26">
        <f t="shared" si="16"/>
        <v>0</v>
      </c>
      <c r="M105" s="26">
        <f t="shared" si="16"/>
        <v>0</v>
      </c>
      <c r="N105" s="26">
        <f t="shared" si="16"/>
        <v>0</v>
      </c>
      <c r="O105" s="26">
        <f t="shared" si="16"/>
        <v>670000</v>
      </c>
      <c r="P105" s="26">
        <f t="shared" si="16"/>
        <v>280000</v>
      </c>
      <c r="Q105" s="26">
        <f t="shared" si="16"/>
        <v>240000</v>
      </c>
      <c r="R105" s="26">
        <f t="shared" si="16"/>
        <v>100000</v>
      </c>
      <c r="S105" s="26">
        <f t="shared" si="16"/>
        <v>0</v>
      </c>
      <c r="T105" s="15">
        <f>T106+T111</f>
        <v>0</v>
      </c>
      <c r="U105" s="35"/>
      <c r="V105" s="224"/>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row>
    <row r="106" spans="1:236" s="73" customFormat="1" ht="24.75" customHeight="1" hidden="1">
      <c r="A106" s="3" t="s">
        <v>223</v>
      </c>
      <c r="B106" s="4" t="s">
        <v>224</v>
      </c>
      <c r="C106" s="16"/>
      <c r="D106" s="16"/>
      <c r="E106" s="16"/>
      <c r="F106" s="16"/>
      <c r="G106" s="16"/>
      <c r="H106" s="26"/>
      <c r="I106" s="26"/>
      <c r="J106" s="26"/>
      <c r="K106" s="26"/>
      <c r="L106" s="26"/>
      <c r="M106" s="26"/>
      <c r="N106" s="26"/>
      <c r="O106" s="26"/>
      <c r="P106" s="26"/>
      <c r="Q106" s="26"/>
      <c r="R106" s="26"/>
      <c r="S106" s="26"/>
      <c r="T106" s="39"/>
      <c r="U106" s="72"/>
      <c r="V106" s="225"/>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row>
    <row r="107" spans="1:22" s="30" customFormat="1" ht="33.75" customHeight="1" hidden="1">
      <c r="A107" s="22">
        <v>1</v>
      </c>
      <c r="B107" s="27" t="s">
        <v>84</v>
      </c>
      <c r="C107" s="14">
        <v>1</v>
      </c>
      <c r="D107" s="14" t="s">
        <v>85</v>
      </c>
      <c r="E107" s="14"/>
      <c r="F107" s="14"/>
      <c r="G107" s="14" t="s">
        <v>61</v>
      </c>
      <c r="H107" s="20">
        <v>500000</v>
      </c>
      <c r="I107" s="20">
        <v>1000</v>
      </c>
      <c r="J107" s="20"/>
      <c r="K107" s="20"/>
      <c r="L107" s="20"/>
      <c r="M107" s="20"/>
      <c r="N107" s="20"/>
      <c r="O107" s="20">
        <v>450000</v>
      </c>
      <c r="P107" s="20">
        <v>150000</v>
      </c>
      <c r="Q107" s="20">
        <v>150000</v>
      </c>
      <c r="R107" s="20">
        <v>100000</v>
      </c>
      <c r="S107" s="20"/>
      <c r="T107" s="13"/>
      <c r="U107" s="51"/>
      <c r="V107" s="237"/>
    </row>
    <row r="108" spans="1:22" s="30" customFormat="1" ht="30" hidden="1">
      <c r="A108" s="8">
        <f>1+A107</f>
        <v>2</v>
      </c>
      <c r="B108" s="27" t="s">
        <v>102</v>
      </c>
      <c r="C108" s="14">
        <v>1</v>
      </c>
      <c r="D108" s="14" t="s">
        <v>103</v>
      </c>
      <c r="E108" s="14"/>
      <c r="F108" s="14"/>
      <c r="G108" s="14" t="s">
        <v>67</v>
      </c>
      <c r="H108" s="20">
        <v>495000</v>
      </c>
      <c r="I108" s="20">
        <v>1131</v>
      </c>
      <c r="J108" s="20"/>
      <c r="K108" s="20"/>
      <c r="L108" s="20"/>
      <c r="M108" s="20"/>
      <c r="N108" s="20"/>
      <c r="O108" s="20">
        <f>SUM(P108:S108)</f>
        <v>150000</v>
      </c>
      <c r="P108" s="20">
        <v>80000</v>
      </c>
      <c r="Q108" s="20">
        <v>70000</v>
      </c>
      <c r="R108" s="20"/>
      <c r="S108" s="20"/>
      <c r="T108" s="13"/>
      <c r="U108" s="51"/>
      <c r="V108" s="237"/>
    </row>
    <row r="109" spans="1:22" s="30" customFormat="1" ht="15" hidden="1">
      <c r="A109" s="8">
        <f>1+A108</f>
        <v>3</v>
      </c>
      <c r="B109" s="27" t="s">
        <v>183</v>
      </c>
      <c r="C109" s="14">
        <v>1</v>
      </c>
      <c r="D109" s="14" t="s">
        <v>49</v>
      </c>
      <c r="E109" s="14"/>
      <c r="F109" s="14"/>
      <c r="G109" s="14" t="s">
        <v>184</v>
      </c>
      <c r="H109" s="20">
        <v>100000</v>
      </c>
      <c r="I109" s="20"/>
      <c r="J109" s="20"/>
      <c r="K109" s="20"/>
      <c r="L109" s="20"/>
      <c r="M109" s="20"/>
      <c r="N109" s="20"/>
      <c r="O109" s="20">
        <f>SUM(P109:S109)</f>
        <v>70000</v>
      </c>
      <c r="P109" s="20">
        <v>50000</v>
      </c>
      <c r="Q109" s="20">
        <v>20000</v>
      </c>
      <c r="R109" s="20"/>
      <c r="S109" s="20"/>
      <c r="T109" s="14"/>
      <c r="U109" s="51"/>
      <c r="V109" s="237"/>
    </row>
    <row r="110" spans="1:236" s="73" customFormat="1" ht="15" hidden="1">
      <c r="A110" s="3" t="s">
        <v>223</v>
      </c>
      <c r="B110" s="4" t="s">
        <v>225</v>
      </c>
      <c r="C110" s="16"/>
      <c r="D110" s="16"/>
      <c r="E110" s="16"/>
      <c r="F110" s="16"/>
      <c r="G110" s="16"/>
      <c r="H110" s="26"/>
      <c r="I110" s="26"/>
      <c r="J110" s="26"/>
      <c r="K110" s="26"/>
      <c r="L110" s="26"/>
      <c r="M110" s="26"/>
      <c r="N110" s="26"/>
      <c r="O110" s="26"/>
      <c r="P110" s="26"/>
      <c r="Q110" s="26"/>
      <c r="R110" s="26"/>
      <c r="S110" s="26"/>
      <c r="T110" s="39"/>
      <c r="U110" s="72"/>
      <c r="V110" s="225"/>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c r="GE110" s="72"/>
      <c r="GF110" s="72"/>
      <c r="GG110" s="72"/>
      <c r="GH110" s="72"/>
      <c r="GI110" s="72"/>
      <c r="GJ110" s="72"/>
      <c r="GK110" s="72"/>
      <c r="GL110" s="72"/>
      <c r="GM110" s="72"/>
      <c r="GN110" s="72"/>
      <c r="GO110" s="72"/>
      <c r="GP110" s="72"/>
      <c r="GQ110" s="72"/>
      <c r="GR110" s="72"/>
      <c r="GS110" s="72"/>
      <c r="GT110" s="72"/>
      <c r="GU110" s="72"/>
      <c r="GV110" s="72"/>
      <c r="GW110" s="72"/>
      <c r="GX110" s="72"/>
      <c r="GY110" s="72"/>
      <c r="GZ110" s="72"/>
      <c r="HA110" s="72"/>
      <c r="HB110" s="72"/>
      <c r="HC110" s="72"/>
      <c r="HD110" s="72"/>
      <c r="HE110" s="72"/>
      <c r="HF110" s="72"/>
      <c r="HG110" s="72"/>
      <c r="HH110" s="72"/>
      <c r="HI110" s="72"/>
      <c r="HJ110" s="72"/>
      <c r="HK110" s="72"/>
      <c r="HL110" s="72"/>
      <c r="HM110" s="72"/>
      <c r="HN110" s="72"/>
      <c r="HO110" s="72"/>
      <c r="HP110" s="72"/>
      <c r="HQ110" s="72"/>
      <c r="HR110" s="72"/>
      <c r="HS110" s="72"/>
      <c r="HT110" s="72"/>
      <c r="HU110" s="72"/>
      <c r="HV110" s="72"/>
      <c r="HW110" s="72"/>
      <c r="HX110" s="72"/>
      <c r="HY110" s="72"/>
      <c r="HZ110" s="72"/>
      <c r="IA110" s="72"/>
      <c r="IB110" s="72"/>
    </row>
    <row r="111" spans="1:22" s="30" customFormat="1" ht="15" hidden="1">
      <c r="A111" s="8"/>
      <c r="B111" s="27"/>
      <c r="C111" s="14"/>
      <c r="D111" s="14"/>
      <c r="E111" s="14"/>
      <c r="F111" s="14"/>
      <c r="G111" s="14"/>
      <c r="H111" s="20"/>
      <c r="I111" s="20"/>
      <c r="J111" s="20"/>
      <c r="K111" s="20"/>
      <c r="L111" s="20"/>
      <c r="M111" s="20"/>
      <c r="N111" s="20"/>
      <c r="O111" s="20"/>
      <c r="P111" s="20"/>
      <c r="Q111" s="20"/>
      <c r="R111" s="20"/>
      <c r="S111" s="20"/>
      <c r="T111" s="13"/>
      <c r="U111" s="51"/>
      <c r="V111" s="237"/>
    </row>
    <row r="112" spans="1:236" s="36" customFormat="1" ht="30" hidden="1">
      <c r="A112" s="3" t="s">
        <v>104</v>
      </c>
      <c r="B112" s="4" t="s">
        <v>105</v>
      </c>
      <c r="C112" s="16">
        <f>SUM(C113:C124)</f>
        <v>1</v>
      </c>
      <c r="D112" s="16"/>
      <c r="E112" s="16"/>
      <c r="F112" s="16"/>
      <c r="G112" s="16"/>
      <c r="H112" s="26">
        <f aca="true" t="shared" si="17" ref="H112:S112">SUM(H113:H124)</f>
        <v>1464000</v>
      </c>
      <c r="I112" s="26">
        <f t="shared" si="17"/>
        <v>0</v>
      </c>
      <c r="J112" s="26">
        <f t="shared" si="17"/>
        <v>0</v>
      </c>
      <c r="K112" s="26">
        <f t="shared" si="17"/>
        <v>0</v>
      </c>
      <c r="L112" s="26">
        <f t="shared" si="17"/>
        <v>0</v>
      </c>
      <c r="M112" s="26">
        <f t="shared" si="17"/>
        <v>0</v>
      </c>
      <c r="N112" s="26">
        <f t="shared" si="17"/>
        <v>0</v>
      </c>
      <c r="O112" s="26">
        <f t="shared" si="17"/>
        <v>800000</v>
      </c>
      <c r="P112" s="26">
        <f t="shared" si="17"/>
        <v>260000</v>
      </c>
      <c r="Q112" s="26">
        <f t="shared" si="17"/>
        <v>200000</v>
      </c>
      <c r="R112" s="26">
        <f t="shared" si="17"/>
        <v>120000</v>
      </c>
      <c r="S112" s="26">
        <f t="shared" si="17"/>
        <v>120000</v>
      </c>
      <c r="T112" s="39"/>
      <c r="U112" s="35"/>
      <c r="V112" s="224"/>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row>
    <row r="113" spans="1:236" s="73" customFormat="1" ht="26.25" customHeight="1" hidden="1">
      <c r="A113" s="3" t="s">
        <v>223</v>
      </c>
      <c r="B113" s="4" t="s">
        <v>224</v>
      </c>
      <c r="C113" s="16"/>
      <c r="D113" s="16"/>
      <c r="E113" s="16"/>
      <c r="F113" s="16"/>
      <c r="G113" s="16"/>
      <c r="H113" s="26"/>
      <c r="I113" s="26"/>
      <c r="J113" s="26"/>
      <c r="K113" s="26"/>
      <c r="L113" s="26"/>
      <c r="M113" s="26"/>
      <c r="N113" s="26"/>
      <c r="O113" s="26"/>
      <c r="P113" s="26"/>
      <c r="Q113" s="26"/>
      <c r="R113" s="26"/>
      <c r="S113" s="26"/>
      <c r="T113" s="39"/>
      <c r="U113" s="72"/>
      <c r="V113" s="225"/>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72"/>
      <c r="GG113" s="72"/>
      <c r="GH113" s="72"/>
      <c r="GI113" s="72"/>
      <c r="GJ113" s="72"/>
      <c r="GK113" s="72"/>
      <c r="GL113" s="72"/>
      <c r="GM113" s="72"/>
      <c r="GN113" s="72"/>
      <c r="GO113" s="72"/>
      <c r="GP113" s="72"/>
      <c r="GQ113" s="72"/>
      <c r="GR113" s="72"/>
      <c r="GS113" s="72"/>
      <c r="GT113" s="72"/>
      <c r="GU113" s="72"/>
      <c r="GV113" s="72"/>
      <c r="GW113" s="72"/>
      <c r="GX113" s="72"/>
      <c r="GY113" s="72"/>
      <c r="GZ113" s="72"/>
      <c r="HA113" s="72"/>
      <c r="HB113" s="72"/>
      <c r="HC113" s="72"/>
      <c r="HD113" s="72"/>
      <c r="HE113" s="72"/>
      <c r="HF113" s="72"/>
      <c r="HG113" s="72"/>
      <c r="HH113" s="72"/>
      <c r="HI113" s="72"/>
      <c r="HJ113" s="72"/>
      <c r="HK113" s="72"/>
      <c r="HL113" s="72"/>
      <c r="HM113" s="72"/>
      <c r="HN113" s="72"/>
      <c r="HO113" s="72"/>
      <c r="HP113" s="72"/>
      <c r="HQ113" s="72"/>
      <c r="HR113" s="72"/>
      <c r="HS113" s="72"/>
      <c r="HT113" s="72"/>
      <c r="HU113" s="72"/>
      <c r="HV113" s="72"/>
      <c r="HW113" s="72"/>
      <c r="HX113" s="72"/>
      <c r="HY113" s="72"/>
      <c r="HZ113" s="72"/>
      <c r="IA113" s="72"/>
      <c r="IB113" s="72"/>
    </row>
    <row r="114" spans="1:22" s="30" customFormat="1" ht="30" hidden="1">
      <c r="A114" s="8">
        <v>1</v>
      </c>
      <c r="B114" s="27" t="s">
        <v>191</v>
      </c>
      <c r="C114" s="14">
        <v>1</v>
      </c>
      <c r="D114" s="14" t="s">
        <v>86</v>
      </c>
      <c r="E114" s="14"/>
      <c r="F114" s="14"/>
      <c r="G114" s="14" t="s">
        <v>92</v>
      </c>
      <c r="H114" s="20">
        <v>220000</v>
      </c>
      <c r="I114" s="20"/>
      <c r="J114" s="20"/>
      <c r="K114" s="20"/>
      <c r="L114" s="20"/>
      <c r="M114" s="20"/>
      <c r="N114" s="20"/>
      <c r="O114" s="20">
        <f>SUM(P114:S114)</f>
        <v>170000</v>
      </c>
      <c r="P114" s="20">
        <v>90000</v>
      </c>
      <c r="Q114" s="20">
        <v>80000</v>
      </c>
      <c r="R114" s="20"/>
      <c r="S114" s="20"/>
      <c r="T114" s="13"/>
      <c r="U114" s="51"/>
      <c r="V114" s="237"/>
    </row>
    <row r="115" spans="1:236" s="73" customFormat="1" ht="15" hidden="1">
      <c r="A115" s="3" t="s">
        <v>223</v>
      </c>
      <c r="B115" s="4" t="s">
        <v>225</v>
      </c>
      <c r="C115" s="16"/>
      <c r="D115" s="16"/>
      <c r="E115" s="16"/>
      <c r="F115" s="16"/>
      <c r="G115" s="16"/>
      <c r="H115" s="26"/>
      <c r="I115" s="26"/>
      <c r="J115" s="26"/>
      <c r="K115" s="26"/>
      <c r="L115" s="26"/>
      <c r="M115" s="26"/>
      <c r="N115" s="26"/>
      <c r="O115" s="26"/>
      <c r="P115" s="26"/>
      <c r="Q115" s="26"/>
      <c r="R115" s="26"/>
      <c r="S115" s="26"/>
      <c r="T115" s="39"/>
      <c r="U115" s="72"/>
      <c r="V115" s="225"/>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c r="HB115" s="72"/>
      <c r="HC115" s="72"/>
      <c r="HD115" s="72"/>
      <c r="HE115" s="72"/>
      <c r="HF115" s="72"/>
      <c r="HG115" s="72"/>
      <c r="HH115" s="72"/>
      <c r="HI115" s="72"/>
      <c r="HJ115" s="72"/>
      <c r="HK115" s="72"/>
      <c r="HL115" s="72"/>
      <c r="HM115" s="72"/>
      <c r="HN115" s="72"/>
      <c r="HO115" s="72"/>
      <c r="HP115" s="72"/>
      <c r="HQ115" s="72"/>
      <c r="HR115" s="72"/>
      <c r="HS115" s="72"/>
      <c r="HT115" s="72"/>
      <c r="HU115" s="72"/>
      <c r="HV115" s="72"/>
      <c r="HW115" s="72"/>
      <c r="HX115" s="72"/>
      <c r="HY115" s="72"/>
      <c r="HZ115" s="72"/>
      <c r="IA115" s="72"/>
      <c r="IB115" s="72"/>
    </row>
    <row r="116" spans="1:236" s="73" customFormat="1" ht="15" hidden="1">
      <c r="A116" s="3"/>
      <c r="B116" s="4"/>
      <c r="C116" s="16"/>
      <c r="D116" s="16"/>
      <c r="E116" s="16"/>
      <c r="F116" s="16"/>
      <c r="G116" s="16"/>
      <c r="H116" s="26"/>
      <c r="I116" s="26"/>
      <c r="J116" s="26"/>
      <c r="K116" s="26"/>
      <c r="L116" s="26"/>
      <c r="M116" s="26"/>
      <c r="N116" s="26"/>
      <c r="O116" s="26"/>
      <c r="P116" s="26"/>
      <c r="Q116" s="26"/>
      <c r="R116" s="26"/>
      <c r="S116" s="26"/>
      <c r="T116" s="39"/>
      <c r="U116" s="72"/>
      <c r="V116" s="225"/>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c r="GD116" s="72"/>
      <c r="GE116" s="72"/>
      <c r="GF116" s="72"/>
      <c r="GG116" s="72"/>
      <c r="GH116" s="72"/>
      <c r="GI116" s="72"/>
      <c r="GJ116" s="72"/>
      <c r="GK116" s="72"/>
      <c r="GL116" s="72"/>
      <c r="GM116" s="72"/>
      <c r="GN116" s="72"/>
      <c r="GO116" s="72"/>
      <c r="GP116" s="72"/>
      <c r="GQ116" s="72"/>
      <c r="GR116" s="72"/>
      <c r="GS116" s="72"/>
      <c r="GT116" s="72"/>
      <c r="GU116" s="72"/>
      <c r="GV116" s="72"/>
      <c r="GW116" s="72"/>
      <c r="GX116" s="72"/>
      <c r="GY116" s="72"/>
      <c r="GZ116" s="72"/>
      <c r="HA116" s="72"/>
      <c r="HB116" s="72"/>
      <c r="HC116" s="72"/>
      <c r="HD116" s="72"/>
      <c r="HE116" s="72"/>
      <c r="HF116" s="72"/>
      <c r="HG116" s="72"/>
      <c r="HH116" s="72"/>
      <c r="HI116" s="72"/>
      <c r="HJ116" s="72"/>
      <c r="HK116" s="72"/>
      <c r="HL116" s="72"/>
      <c r="HM116" s="72"/>
      <c r="HN116" s="72"/>
      <c r="HO116" s="72"/>
      <c r="HP116" s="72"/>
      <c r="HQ116" s="72"/>
      <c r="HR116" s="72"/>
      <c r="HS116" s="72"/>
      <c r="HT116" s="72"/>
      <c r="HU116" s="72"/>
      <c r="HV116" s="72"/>
      <c r="HW116" s="72"/>
      <c r="HX116" s="72"/>
      <c r="HY116" s="72"/>
      <c r="HZ116" s="72"/>
      <c r="IA116" s="72"/>
      <c r="IB116" s="72"/>
    </row>
    <row r="117" spans="1:236" s="73" customFormat="1" ht="15" hidden="1">
      <c r="A117" s="3" t="s">
        <v>223</v>
      </c>
      <c r="B117" s="4" t="s">
        <v>226</v>
      </c>
      <c r="C117" s="16"/>
      <c r="D117" s="16"/>
      <c r="E117" s="16"/>
      <c r="F117" s="16"/>
      <c r="G117" s="16"/>
      <c r="H117" s="26"/>
      <c r="I117" s="26"/>
      <c r="J117" s="26"/>
      <c r="K117" s="26"/>
      <c r="L117" s="26"/>
      <c r="M117" s="26"/>
      <c r="N117" s="26"/>
      <c r="O117" s="26"/>
      <c r="P117" s="26"/>
      <c r="Q117" s="26"/>
      <c r="R117" s="26"/>
      <c r="S117" s="26"/>
      <c r="T117" s="39"/>
      <c r="U117" s="72"/>
      <c r="V117" s="225"/>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c r="FW117" s="72"/>
      <c r="FX117" s="72"/>
      <c r="FY117" s="72"/>
      <c r="FZ117" s="72"/>
      <c r="GA117" s="72"/>
      <c r="GB117" s="72"/>
      <c r="GC117" s="72"/>
      <c r="GD117" s="72"/>
      <c r="GE117" s="72"/>
      <c r="GF117" s="72"/>
      <c r="GG117" s="72"/>
      <c r="GH117" s="72"/>
      <c r="GI117" s="72"/>
      <c r="GJ117" s="72"/>
      <c r="GK117" s="72"/>
      <c r="GL117" s="72"/>
      <c r="GM117" s="72"/>
      <c r="GN117" s="72"/>
      <c r="GO117" s="72"/>
      <c r="GP117" s="72"/>
      <c r="GQ117" s="72"/>
      <c r="GR117" s="72"/>
      <c r="GS117" s="72"/>
      <c r="GT117" s="72"/>
      <c r="GU117" s="72"/>
      <c r="GV117" s="72"/>
      <c r="GW117" s="72"/>
      <c r="GX117" s="72"/>
      <c r="GY117" s="72"/>
      <c r="GZ117" s="72"/>
      <c r="HA117" s="72"/>
      <c r="HB117" s="72"/>
      <c r="HC117" s="72"/>
      <c r="HD117" s="72"/>
      <c r="HE117" s="72"/>
      <c r="HF117" s="72"/>
      <c r="HG117" s="72"/>
      <c r="HH117" s="72"/>
      <c r="HI117" s="72"/>
      <c r="HJ117" s="72"/>
      <c r="HK117" s="72"/>
      <c r="HL117" s="72"/>
      <c r="HM117" s="72"/>
      <c r="HN117" s="72"/>
      <c r="HO117" s="72"/>
      <c r="HP117" s="72"/>
      <c r="HQ117" s="72"/>
      <c r="HR117" s="72"/>
      <c r="HS117" s="72"/>
      <c r="HT117" s="72"/>
      <c r="HU117" s="72"/>
      <c r="HV117" s="72"/>
      <c r="HW117" s="72"/>
      <c r="HX117" s="72"/>
      <c r="HY117" s="72"/>
      <c r="HZ117" s="72"/>
      <c r="IA117" s="72"/>
      <c r="IB117" s="72"/>
    </row>
    <row r="118" spans="1:236" s="45" customFormat="1" ht="45" hidden="1">
      <c r="A118" s="8">
        <v>2</v>
      </c>
      <c r="B118" s="19" t="s">
        <v>185</v>
      </c>
      <c r="C118" s="42"/>
      <c r="D118" s="42"/>
      <c r="E118" s="42"/>
      <c r="F118" s="42"/>
      <c r="G118" s="42"/>
      <c r="H118" s="20">
        <v>744000</v>
      </c>
      <c r="I118" s="20"/>
      <c r="J118" s="20"/>
      <c r="K118" s="20"/>
      <c r="L118" s="20"/>
      <c r="M118" s="20"/>
      <c r="N118" s="20"/>
      <c r="O118" s="20">
        <v>500000</v>
      </c>
      <c r="P118" s="20">
        <v>100000</v>
      </c>
      <c r="Q118" s="20">
        <v>100000</v>
      </c>
      <c r="R118" s="20">
        <v>100000</v>
      </c>
      <c r="S118" s="20">
        <v>100000</v>
      </c>
      <c r="T118" s="22" t="s">
        <v>192</v>
      </c>
      <c r="U118" s="43"/>
      <c r="V118" s="230"/>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c r="DN118" s="43"/>
      <c r="DO118" s="43"/>
      <c r="DP118" s="43"/>
      <c r="DQ118" s="43"/>
      <c r="DR118" s="43"/>
      <c r="DS118" s="43"/>
      <c r="DT118" s="43"/>
      <c r="DU118" s="43"/>
      <c r="DV118" s="43"/>
      <c r="DW118" s="43"/>
      <c r="DX118" s="43"/>
      <c r="DY118" s="43"/>
      <c r="DZ118" s="43"/>
      <c r="EA118" s="43"/>
      <c r="EB118" s="43"/>
      <c r="EC118" s="43"/>
      <c r="ED118" s="43"/>
      <c r="EE118" s="43"/>
      <c r="EF118" s="43"/>
      <c r="EG118" s="43"/>
      <c r="EH118" s="43"/>
      <c r="EI118" s="43"/>
      <c r="EJ118" s="43"/>
      <c r="EK118" s="43"/>
      <c r="EL118" s="43"/>
      <c r="EM118" s="43"/>
      <c r="EN118" s="43"/>
      <c r="EO118" s="43"/>
      <c r="EP118" s="43"/>
      <c r="EQ118" s="43"/>
      <c r="ER118" s="43"/>
      <c r="ES118" s="43"/>
      <c r="ET118" s="43"/>
      <c r="EU118" s="43"/>
      <c r="EV118" s="43"/>
      <c r="EW118" s="43"/>
      <c r="EX118" s="43"/>
      <c r="EY118" s="43"/>
      <c r="EZ118" s="43"/>
      <c r="FA118" s="43"/>
      <c r="FB118" s="43"/>
      <c r="FC118" s="43"/>
      <c r="FD118" s="43"/>
      <c r="FE118" s="43"/>
      <c r="FF118" s="43"/>
      <c r="FG118" s="43"/>
      <c r="FH118" s="43"/>
      <c r="FI118" s="43"/>
      <c r="FJ118" s="43"/>
      <c r="FK118" s="43"/>
      <c r="FL118" s="43"/>
      <c r="FM118" s="43"/>
      <c r="FN118" s="43"/>
      <c r="FO118" s="43"/>
      <c r="FP118" s="43"/>
      <c r="FQ118" s="43"/>
      <c r="FR118" s="43"/>
      <c r="FS118" s="43"/>
      <c r="FT118" s="43"/>
      <c r="FU118" s="43"/>
      <c r="FV118" s="43"/>
      <c r="FW118" s="43"/>
      <c r="FX118" s="43"/>
      <c r="FY118" s="43"/>
      <c r="FZ118" s="43"/>
      <c r="GA118" s="43"/>
      <c r="GB118" s="43"/>
      <c r="GC118" s="43"/>
      <c r="GD118" s="43"/>
      <c r="GE118" s="43"/>
      <c r="GF118" s="43"/>
      <c r="GG118" s="43"/>
      <c r="GH118" s="43"/>
      <c r="GI118" s="43"/>
      <c r="GJ118" s="43"/>
      <c r="GK118" s="43"/>
      <c r="GL118" s="43"/>
      <c r="GM118" s="43"/>
      <c r="GN118" s="43"/>
      <c r="GO118" s="43"/>
      <c r="GP118" s="43"/>
      <c r="GQ118" s="43"/>
      <c r="GR118" s="43"/>
      <c r="GS118" s="43"/>
      <c r="GT118" s="43"/>
      <c r="GU118" s="43"/>
      <c r="GV118" s="43"/>
      <c r="GW118" s="43"/>
      <c r="GX118" s="43"/>
      <c r="GY118" s="43"/>
      <c r="GZ118" s="43"/>
      <c r="HA118" s="43"/>
      <c r="HB118" s="43"/>
      <c r="HC118" s="43"/>
      <c r="HD118" s="43"/>
      <c r="HE118" s="43"/>
      <c r="HF118" s="43"/>
      <c r="HG118" s="43"/>
      <c r="HH118" s="43"/>
      <c r="HI118" s="43"/>
      <c r="HJ118" s="43"/>
      <c r="HK118" s="43"/>
      <c r="HL118" s="43"/>
      <c r="HM118" s="43"/>
      <c r="HN118" s="43"/>
      <c r="HO118" s="43"/>
      <c r="HP118" s="43"/>
      <c r="HQ118" s="43"/>
      <c r="HR118" s="43"/>
      <c r="HS118" s="43"/>
      <c r="HT118" s="43"/>
      <c r="HU118" s="43"/>
      <c r="HV118" s="43"/>
      <c r="HW118" s="43"/>
      <c r="HX118" s="43"/>
      <c r="HY118" s="43"/>
      <c r="HZ118" s="43"/>
      <c r="IA118" s="43"/>
      <c r="IB118" s="43"/>
    </row>
    <row r="119" spans="1:236" s="73" customFormat="1" ht="15" hidden="1">
      <c r="A119" s="3" t="s">
        <v>223</v>
      </c>
      <c r="B119" s="4" t="s">
        <v>227</v>
      </c>
      <c r="C119" s="16"/>
      <c r="D119" s="16"/>
      <c r="E119" s="16"/>
      <c r="F119" s="16"/>
      <c r="G119" s="16"/>
      <c r="H119" s="26"/>
      <c r="I119" s="26"/>
      <c r="J119" s="26"/>
      <c r="K119" s="26"/>
      <c r="L119" s="26"/>
      <c r="M119" s="26"/>
      <c r="N119" s="26"/>
      <c r="O119" s="26"/>
      <c r="P119" s="26"/>
      <c r="Q119" s="26"/>
      <c r="R119" s="26"/>
      <c r="S119" s="26"/>
      <c r="T119" s="39"/>
      <c r="U119" s="72"/>
      <c r="V119" s="225"/>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2"/>
      <c r="FU119" s="72"/>
      <c r="FV119" s="72"/>
      <c r="FW119" s="72"/>
      <c r="FX119" s="72"/>
      <c r="FY119" s="72"/>
      <c r="FZ119" s="72"/>
      <c r="GA119" s="72"/>
      <c r="GB119" s="72"/>
      <c r="GC119" s="72"/>
      <c r="GD119" s="72"/>
      <c r="GE119" s="72"/>
      <c r="GF119" s="72"/>
      <c r="GG119" s="72"/>
      <c r="GH119" s="72"/>
      <c r="GI119" s="72"/>
      <c r="GJ119" s="72"/>
      <c r="GK119" s="72"/>
      <c r="GL119" s="72"/>
      <c r="GM119" s="72"/>
      <c r="GN119" s="72"/>
      <c r="GO119" s="72"/>
      <c r="GP119" s="72"/>
      <c r="GQ119" s="72"/>
      <c r="GR119" s="72"/>
      <c r="GS119" s="72"/>
      <c r="GT119" s="72"/>
      <c r="GU119" s="72"/>
      <c r="GV119" s="72"/>
      <c r="GW119" s="72"/>
      <c r="GX119" s="72"/>
      <c r="GY119" s="72"/>
      <c r="GZ119" s="72"/>
      <c r="HA119" s="72"/>
      <c r="HB119" s="72"/>
      <c r="HC119" s="72"/>
      <c r="HD119" s="72"/>
      <c r="HE119" s="72"/>
      <c r="HF119" s="72"/>
      <c r="HG119" s="72"/>
      <c r="HH119" s="72"/>
      <c r="HI119" s="72"/>
      <c r="HJ119" s="72"/>
      <c r="HK119" s="72"/>
      <c r="HL119" s="72"/>
      <c r="HM119" s="72"/>
      <c r="HN119" s="72"/>
      <c r="HO119" s="72"/>
      <c r="HP119" s="72"/>
      <c r="HQ119" s="72"/>
      <c r="HR119" s="72"/>
      <c r="HS119" s="72"/>
      <c r="HT119" s="72"/>
      <c r="HU119" s="72"/>
      <c r="HV119" s="72"/>
      <c r="HW119" s="72"/>
      <c r="HX119" s="72"/>
      <c r="HY119" s="72"/>
      <c r="HZ119" s="72"/>
      <c r="IA119" s="72"/>
      <c r="IB119" s="72"/>
    </row>
    <row r="120" spans="1:236" s="45" customFormat="1" ht="60" hidden="1">
      <c r="A120" s="8">
        <v>3</v>
      </c>
      <c r="B120" s="19" t="s">
        <v>245</v>
      </c>
      <c r="C120" s="42"/>
      <c r="D120" s="42"/>
      <c r="E120" s="42"/>
      <c r="F120" s="42"/>
      <c r="G120" s="42"/>
      <c r="H120" s="20">
        <v>250000</v>
      </c>
      <c r="I120" s="20"/>
      <c r="J120" s="20"/>
      <c r="K120" s="20"/>
      <c r="L120" s="20"/>
      <c r="M120" s="20"/>
      <c r="N120" s="20"/>
      <c r="O120" s="20">
        <f>SUM(P120:S120)</f>
        <v>80000</v>
      </c>
      <c r="P120" s="20">
        <v>20000</v>
      </c>
      <c r="Q120" s="20">
        <v>20000</v>
      </c>
      <c r="R120" s="20">
        <v>20000</v>
      </c>
      <c r="S120" s="20">
        <v>20000</v>
      </c>
      <c r="T120" s="22" t="s">
        <v>192</v>
      </c>
      <c r="U120" s="43"/>
      <c r="V120" s="230"/>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c r="DL120" s="43"/>
      <c r="DM120" s="43"/>
      <c r="DN120" s="43"/>
      <c r="DO120" s="43"/>
      <c r="DP120" s="43"/>
      <c r="DQ120" s="43"/>
      <c r="DR120" s="43"/>
      <c r="DS120" s="43"/>
      <c r="DT120" s="43"/>
      <c r="DU120" s="43"/>
      <c r="DV120" s="43"/>
      <c r="DW120" s="43"/>
      <c r="DX120" s="43"/>
      <c r="DY120" s="43"/>
      <c r="DZ120" s="43"/>
      <c r="EA120" s="43"/>
      <c r="EB120" s="43"/>
      <c r="EC120" s="43"/>
      <c r="ED120" s="43"/>
      <c r="EE120" s="43"/>
      <c r="EF120" s="43"/>
      <c r="EG120" s="43"/>
      <c r="EH120" s="43"/>
      <c r="EI120" s="43"/>
      <c r="EJ120" s="43"/>
      <c r="EK120" s="43"/>
      <c r="EL120" s="43"/>
      <c r="EM120" s="43"/>
      <c r="EN120" s="43"/>
      <c r="EO120" s="43"/>
      <c r="EP120" s="43"/>
      <c r="EQ120" s="43"/>
      <c r="ER120" s="43"/>
      <c r="ES120" s="43"/>
      <c r="ET120" s="43"/>
      <c r="EU120" s="43"/>
      <c r="EV120" s="43"/>
      <c r="EW120" s="43"/>
      <c r="EX120" s="43"/>
      <c r="EY120" s="43"/>
      <c r="EZ120" s="43"/>
      <c r="FA120" s="43"/>
      <c r="FB120" s="43"/>
      <c r="FC120" s="43"/>
      <c r="FD120" s="43"/>
      <c r="FE120" s="43"/>
      <c r="FF120" s="43"/>
      <c r="FG120" s="43"/>
      <c r="FH120" s="43"/>
      <c r="FI120" s="43"/>
      <c r="FJ120" s="43"/>
      <c r="FK120" s="43"/>
      <c r="FL120" s="43"/>
      <c r="FM120" s="43"/>
      <c r="FN120" s="43"/>
      <c r="FO120" s="43"/>
      <c r="FP120" s="43"/>
      <c r="FQ120" s="43"/>
      <c r="FR120" s="43"/>
      <c r="FS120" s="43"/>
      <c r="FT120" s="43"/>
      <c r="FU120" s="43"/>
      <c r="FV120" s="43"/>
      <c r="FW120" s="43"/>
      <c r="FX120" s="43"/>
      <c r="FY120" s="43"/>
      <c r="FZ120" s="43"/>
      <c r="GA120" s="43"/>
      <c r="GB120" s="43"/>
      <c r="GC120" s="43"/>
      <c r="GD120" s="43"/>
      <c r="GE120" s="43"/>
      <c r="GF120" s="43"/>
      <c r="GG120" s="43"/>
      <c r="GH120" s="43"/>
      <c r="GI120" s="43"/>
      <c r="GJ120" s="43"/>
      <c r="GK120" s="43"/>
      <c r="GL120" s="43"/>
      <c r="GM120" s="43"/>
      <c r="GN120" s="43"/>
      <c r="GO120" s="43"/>
      <c r="GP120" s="43"/>
      <c r="GQ120" s="43"/>
      <c r="GR120" s="43"/>
      <c r="GS120" s="43"/>
      <c r="GT120" s="43"/>
      <c r="GU120" s="43"/>
      <c r="GV120" s="43"/>
      <c r="GW120" s="43"/>
      <c r="GX120" s="43"/>
      <c r="GY120" s="43"/>
      <c r="GZ120" s="43"/>
      <c r="HA120" s="43"/>
      <c r="HB120" s="43"/>
      <c r="HC120" s="43"/>
      <c r="HD120" s="43"/>
      <c r="HE120" s="43"/>
      <c r="HF120" s="43"/>
      <c r="HG120" s="43"/>
      <c r="HH120" s="43"/>
      <c r="HI120" s="43"/>
      <c r="HJ120" s="43"/>
      <c r="HK120" s="43"/>
      <c r="HL120" s="43"/>
      <c r="HM120" s="43"/>
      <c r="HN120" s="43"/>
      <c r="HO120" s="43"/>
      <c r="HP120" s="43"/>
      <c r="HQ120" s="43"/>
      <c r="HR120" s="43"/>
      <c r="HS120" s="43"/>
      <c r="HT120" s="43"/>
      <c r="HU120" s="43"/>
      <c r="HV120" s="43"/>
      <c r="HW120" s="43"/>
      <c r="HX120" s="43"/>
      <c r="HY120" s="43"/>
      <c r="HZ120" s="43"/>
      <c r="IA120" s="43"/>
      <c r="IB120" s="43"/>
    </row>
    <row r="121" spans="1:236" s="45" customFormat="1" ht="45" hidden="1">
      <c r="A121" s="8">
        <v>4</v>
      </c>
      <c r="B121" s="19" t="s">
        <v>186</v>
      </c>
      <c r="C121" s="42"/>
      <c r="D121" s="42"/>
      <c r="E121" s="42"/>
      <c r="F121" s="42"/>
      <c r="G121" s="42"/>
      <c r="H121" s="20">
        <v>250000</v>
      </c>
      <c r="I121" s="20"/>
      <c r="J121" s="20"/>
      <c r="K121" s="20"/>
      <c r="L121" s="20"/>
      <c r="M121" s="20"/>
      <c r="N121" s="20"/>
      <c r="O121" s="20">
        <f>SUM(P121:S121)</f>
        <v>50000</v>
      </c>
      <c r="P121" s="20">
        <v>50000</v>
      </c>
      <c r="Q121" s="20"/>
      <c r="R121" s="20"/>
      <c r="S121" s="20"/>
      <c r="T121" s="22"/>
      <c r="U121" s="43"/>
      <c r="V121" s="230"/>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3"/>
      <c r="HF121" s="43"/>
      <c r="HG121" s="43"/>
      <c r="HH121" s="43"/>
      <c r="HI121" s="43"/>
      <c r="HJ121" s="43"/>
      <c r="HK121" s="43"/>
      <c r="HL121" s="43"/>
      <c r="HM121" s="43"/>
      <c r="HN121" s="43"/>
      <c r="HO121" s="43"/>
      <c r="HP121" s="43"/>
      <c r="HQ121" s="43"/>
      <c r="HR121" s="43"/>
      <c r="HS121" s="43"/>
      <c r="HT121" s="43"/>
      <c r="HU121" s="43"/>
      <c r="HV121" s="43"/>
      <c r="HW121" s="43"/>
      <c r="HX121" s="43"/>
      <c r="HY121" s="43"/>
      <c r="HZ121" s="43"/>
      <c r="IA121" s="43"/>
      <c r="IB121" s="43"/>
    </row>
    <row r="122" spans="1:22" s="30" customFormat="1" ht="15" hidden="1">
      <c r="A122" s="8"/>
      <c r="B122" s="27"/>
      <c r="C122" s="14"/>
      <c r="D122" s="14"/>
      <c r="E122" s="14"/>
      <c r="F122" s="14"/>
      <c r="G122" s="14"/>
      <c r="H122" s="20"/>
      <c r="I122" s="20"/>
      <c r="J122" s="20"/>
      <c r="K122" s="20"/>
      <c r="L122" s="20"/>
      <c r="M122" s="20"/>
      <c r="N122" s="20"/>
      <c r="O122" s="20"/>
      <c r="P122" s="20"/>
      <c r="Q122" s="20"/>
      <c r="R122" s="20"/>
      <c r="S122" s="20"/>
      <c r="T122" s="14"/>
      <c r="U122" s="51"/>
      <c r="V122" s="237"/>
    </row>
    <row r="123" spans="1:236" s="45" customFormat="1" ht="15" hidden="1">
      <c r="A123" s="8"/>
      <c r="B123" s="19"/>
      <c r="C123" s="42"/>
      <c r="D123" s="42"/>
      <c r="E123" s="42"/>
      <c r="F123" s="42"/>
      <c r="G123" s="42"/>
      <c r="H123" s="20"/>
      <c r="I123" s="20"/>
      <c r="J123" s="20"/>
      <c r="K123" s="20"/>
      <c r="L123" s="20"/>
      <c r="M123" s="20"/>
      <c r="N123" s="20"/>
      <c r="O123" s="20"/>
      <c r="P123" s="20"/>
      <c r="Q123" s="20"/>
      <c r="R123" s="20"/>
      <c r="S123" s="20"/>
      <c r="T123" s="22"/>
      <c r="U123" s="43"/>
      <c r="V123" s="230"/>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3"/>
      <c r="DO123" s="43"/>
      <c r="DP123" s="43"/>
      <c r="DQ123" s="43"/>
      <c r="DR123" s="43"/>
      <c r="DS123" s="43"/>
      <c r="DT123" s="43"/>
      <c r="DU123" s="43"/>
      <c r="DV123" s="43"/>
      <c r="DW123" s="43"/>
      <c r="DX123" s="43"/>
      <c r="DY123" s="43"/>
      <c r="DZ123" s="43"/>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row>
    <row r="124" spans="1:236" s="45" customFormat="1" ht="15" hidden="1">
      <c r="A124" s="8"/>
      <c r="B124" s="19"/>
      <c r="C124" s="42"/>
      <c r="D124" s="42"/>
      <c r="E124" s="42"/>
      <c r="F124" s="42"/>
      <c r="G124" s="42"/>
      <c r="H124" s="20"/>
      <c r="I124" s="20"/>
      <c r="J124" s="20"/>
      <c r="K124" s="20"/>
      <c r="L124" s="20"/>
      <c r="M124" s="20"/>
      <c r="N124" s="20"/>
      <c r="O124" s="20"/>
      <c r="P124" s="20"/>
      <c r="Q124" s="20"/>
      <c r="R124" s="20"/>
      <c r="S124" s="20"/>
      <c r="T124" s="22"/>
      <c r="U124" s="43"/>
      <c r="V124" s="230"/>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3"/>
      <c r="HF124" s="43"/>
      <c r="HG124" s="43"/>
      <c r="HH124" s="43"/>
      <c r="HI124" s="43"/>
      <c r="HJ124" s="43"/>
      <c r="HK124" s="43"/>
      <c r="HL124" s="43"/>
      <c r="HM124" s="43"/>
      <c r="HN124" s="43"/>
      <c r="HO124" s="43"/>
      <c r="HP124" s="43"/>
      <c r="HQ124" s="43"/>
      <c r="HR124" s="43"/>
      <c r="HS124" s="43"/>
      <c r="HT124" s="43"/>
      <c r="HU124" s="43"/>
      <c r="HV124" s="43"/>
      <c r="HW124" s="43"/>
      <c r="HX124" s="43"/>
      <c r="HY124" s="43"/>
      <c r="HZ124" s="43"/>
      <c r="IA124" s="43"/>
      <c r="IB124" s="43"/>
    </row>
    <row r="125" spans="1:236" s="45" customFormat="1" ht="35.25" customHeight="1" hidden="1">
      <c r="A125" s="5" t="s">
        <v>106</v>
      </c>
      <c r="B125" s="46" t="s">
        <v>211</v>
      </c>
      <c r="C125" s="86">
        <f>SUM(C126,C139,C141)</f>
        <v>18</v>
      </c>
      <c r="D125" s="86"/>
      <c r="E125" s="86"/>
      <c r="F125" s="86"/>
      <c r="G125" s="86"/>
      <c r="H125" s="87">
        <f>SUM(H126,H139,H141)</f>
        <v>3274023</v>
      </c>
      <c r="I125" s="87">
        <f>SUM(I126,I139,I141)</f>
        <v>377824</v>
      </c>
      <c r="J125" s="87">
        <f>SUM(J126,J139,J141)</f>
        <v>179914</v>
      </c>
      <c r="K125" s="87"/>
      <c r="L125" s="87"/>
      <c r="M125" s="87"/>
      <c r="N125" s="87"/>
      <c r="O125" s="87">
        <f>SUM(O126,O139,O141)</f>
        <v>2464000</v>
      </c>
      <c r="P125" s="87">
        <f>SUM(P126,P139,P141)</f>
        <v>640000</v>
      </c>
      <c r="Q125" s="87">
        <f>SUM(Q126,Q139,Q141)</f>
        <v>595000</v>
      </c>
      <c r="R125" s="87">
        <f>SUM(R126,R139,R141)</f>
        <v>699000</v>
      </c>
      <c r="S125" s="87">
        <f>SUM(S126,S139,S141)</f>
        <v>530000</v>
      </c>
      <c r="T125" s="22"/>
      <c r="U125" s="43"/>
      <c r="V125" s="230"/>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3"/>
      <c r="HF125" s="43"/>
      <c r="HG125" s="43"/>
      <c r="HH125" s="43"/>
      <c r="HI125" s="43"/>
      <c r="HJ125" s="43"/>
      <c r="HK125" s="43"/>
      <c r="HL125" s="43"/>
      <c r="HM125" s="43"/>
      <c r="HN125" s="43"/>
      <c r="HO125" s="43"/>
      <c r="HP125" s="43"/>
      <c r="HQ125" s="43"/>
      <c r="HR125" s="43"/>
      <c r="HS125" s="43"/>
      <c r="HT125" s="43"/>
      <c r="HU125" s="43"/>
      <c r="HV125" s="43"/>
      <c r="HW125" s="43"/>
      <c r="HX125" s="43"/>
      <c r="HY125" s="43"/>
      <c r="HZ125" s="43"/>
      <c r="IA125" s="43"/>
      <c r="IB125" s="43"/>
    </row>
    <row r="126" spans="1:236" s="45" customFormat="1" ht="30" hidden="1">
      <c r="A126" s="3" t="s">
        <v>107</v>
      </c>
      <c r="B126" s="4" t="s">
        <v>15</v>
      </c>
      <c r="C126" s="16">
        <f>SUM(C127:C138)</f>
        <v>6</v>
      </c>
      <c r="D126" s="61"/>
      <c r="E126" s="61"/>
      <c r="F126" s="61"/>
      <c r="G126" s="61"/>
      <c r="H126" s="26">
        <f>SUM(H127:H138)</f>
        <v>697127</v>
      </c>
      <c r="I126" s="26">
        <f>SUM(I127:I138)</f>
        <v>312224</v>
      </c>
      <c r="J126" s="26">
        <f>SUM(J127:J138)</f>
        <v>114314</v>
      </c>
      <c r="K126" s="26"/>
      <c r="L126" s="26"/>
      <c r="M126" s="26"/>
      <c r="N126" s="26"/>
      <c r="O126" s="26">
        <f>SUM(O127:O138)</f>
        <v>160000</v>
      </c>
      <c r="P126" s="26">
        <f>SUM(P127:P138)</f>
        <v>70000</v>
      </c>
      <c r="Q126" s="26">
        <f>SUM(Q127:Q138)</f>
        <v>50000</v>
      </c>
      <c r="R126" s="26">
        <f>SUM(R127:R138)</f>
        <v>40000</v>
      </c>
      <c r="S126" s="26">
        <f>SUM(S127:S138)</f>
        <v>0</v>
      </c>
      <c r="T126" s="39"/>
      <c r="U126" s="43"/>
      <c r="V126" s="230"/>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Q126" s="43"/>
      <c r="GR126" s="43"/>
      <c r="GS126" s="43"/>
      <c r="GT126" s="43"/>
      <c r="GU126" s="43"/>
      <c r="GV126" s="43"/>
      <c r="GW126" s="43"/>
      <c r="GX126" s="43"/>
      <c r="GY126" s="43"/>
      <c r="GZ126" s="43"/>
      <c r="HA126" s="43"/>
      <c r="HB126" s="43"/>
      <c r="HC126" s="43"/>
      <c r="HD126" s="43"/>
      <c r="HE126" s="43"/>
      <c r="HF126" s="43"/>
      <c r="HG126" s="43"/>
      <c r="HH126" s="43"/>
      <c r="HI126" s="43"/>
      <c r="HJ126" s="43"/>
      <c r="HK126" s="43"/>
      <c r="HL126" s="43"/>
      <c r="HM126" s="43"/>
      <c r="HN126" s="43"/>
      <c r="HO126" s="43"/>
      <c r="HP126" s="43"/>
      <c r="HQ126" s="43"/>
      <c r="HR126" s="43"/>
      <c r="HS126" s="43"/>
      <c r="HT126" s="43"/>
      <c r="HU126" s="43"/>
      <c r="HV126" s="43"/>
      <c r="HW126" s="43"/>
      <c r="HX126" s="43"/>
      <c r="HY126" s="43"/>
      <c r="HZ126" s="43"/>
      <c r="IA126" s="43"/>
      <c r="IB126" s="43"/>
    </row>
    <row r="127" spans="1:236" s="79" customFormat="1" ht="60" hidden="1">
      <c r="A127" s="74">
        <v>1</v>
      </c>
      <c r="B127" s="75" t="s">
        <v>125</v>
      </c>
      <c r="C127" s="76">
        <v>1</v>
      </c>
      <c r="D127" s="57" t="s">
        <v>40</v>
      </c>
      <c r="E127" s="57"/>
      <c r="F127" s="57"/>
      <c r="G127" s="57" t="s">
        <v>126</v>
      </c>
      <c r="H127" s="77">
        <v>105500</v>
      </c>
      <c r="I127" s="77">
        <v>94760</v>
      </c>
      <c r="J127" s="77">
        <v>15000</v>
      </c>
      <c r="K127" s="77"/>
      <c r="L127" s="77"/>
      <c r="M127" s="77"/>
      <c r="N127" s="77"/>
      <c r="O127" s="94">
        <f aca="true" t="shared" si="18" ref="O127:O132">SUM(P127:S127)</f>
        <v>0</v>
      </c>
      <c r="P127" s="77"/>
      <c r="Q127" s="77"/>
      <c r="R127" s="77"/>
      <c r="S127" s="77"/>
      <c r="T127" s="33" t="s">
        <v>127</v>
      </c>
      <c r="U127" s="78"/>
      <c r="V127" s="232"/>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c r="FO127" s="78"/>
      <c r="FP127" s="78"/>
      <c r="FQ127" s="78"/>
      <c r="FR127" s="78"/>
      <c r="FS127" s="78"/>
      <c r="FT127" s="78"/>
      <c r="FU127" s="78"/>
      <c r="FV127" s="78"/>
      <c r="FW127" s="78"/>
      <c r="FX127" s="78"/>
      <c r="FY127" s="78"/>
      <c r="FZ127" s="78"/>
      <c r="GA127" s="78"/>
      <c r="GB127" s="78"/>
      <c r="GC127" s="78"/>
      <c r="GD127" s="78"/>
      <c r="GE127" s="78"/>
      <c r="GF127" s="78"/>
      <c r="GG127" s="78"/>
      <c r="GH127" s="78"/>
      <c r="GI127" s="78"/>
      <c r="GJ127" s="78"/>
      <c r="GK127" s="78"/>
      <c r="GL127" s="78"/>
      <c r="GM127" s="78"/>
      <c r="GN127" s="78"/>
      <c r="GO127" s="78"/>
      <c r="GP127" s="78"/>
      <c r="GQ127" s="78"/>
      <c r="GR127" s="78"/>
      <c r="GS127" s="78"/>
      <c r="GT127" s="78"/>
      <c r="GU127" s="78"/>
      <c r="GV127" s="78"/>
      <c r="GW127" s="78"/>
      <c r="GX127" s="78"/>
      <c r="GY127" s="78"/>
      <c r="GZ127" s="78"/>
      <c r="HA127" s="78"/>
      <c r="HB127" s="78"/>
      <c r="HC127" s="78"/>
      <c r="HD127" s="78"/>
      <c r="HE127" s="78"/>
      <c r="HF127" s="78"/>
      <c r="HG127" s="78"/>
      <c r="HH127" s="78"/>
      <c r="HI127" s="78"/>
      <c r="HJ127" s="78"/>
      <c r="HK127" s="78"/>
      <c r="HL127" s="78"/>
      <c r="HM127" s="78"/>
      <c r="HN127" s="78"/>
      <c r="HO127" s="78"/>
      <c r="HP127" s="78"/>
      <c r="HQ127" s="78"/>
      <c r="HR127" s="78"/>
      <c r="HS127" s="78"/>
      <c r="HT127" s="78"/>
      <c r="HU127" s="78"/>
      <c r="HV127" s="78"/>
      <c r="HW127" s="78"/>
      <c r="HX127" s="78"/>
      <c r="HY127" s="78"/>
      <c r="HZ127" s="78"/>
      <c r="IA127" s="78"/>
      <c r="IB127" s="78"/>
    </row>
    <row r="128" spans="1:236" s="36" customFormat="1" ht="45" hidden="1">
      <c r="A128" s="8">
        <v>2</v>
      </c>
      <c r="B128" s="99" t="s">
        <v>111</v>
      </c>
      <c r="C128" s="76">
        <v>1</v>
      </c>
      <c r="D128" s="76" t="s">
        <v>112</v>
      </c>
      <c r="E128" s="76"/>
      <c r="F128" s="76"/>
      <c r="G128" s="76" t="s">
        <v>113</v>
      </c>
      <c r="H128" s="100">
        <v>65550</v>
      </c>
      <c r="I128" s="100">
        <v>58650</v>
      </c>
      <c r="J128" s="100"/>
      <c r="K128" s="100"/>
      <c r="L128" s="100"/>
      <c r="M128" s="100"/>
      <c r="N128" s="100"/>
      <c r="O128" s="100">
        <f t="shared" si="18"/>
        <v>0</v>
      </c>
      <c r="P128" s="100"/>
      <c r="Q128" s="100"/>
      <c r="R128" s="41"/>
      <c r="S128" s="41"/>
      <c r="T128" s="22" t="s">
        <v>114</v>
      </c>
      <c r="U128" s="35"/>
      <c r="V128" s="224"/>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row>
    <row r="129" spans="1:22" s="35" customFormat="1" ht="45" hidden="1">
      <c r="A129" s="74">
        <v>3</v>
      </c>
      <c r="B129" s="19" t="s">
        <v>115</v>
      </c>
      <c r="C129" s="76">
        <v>1</v>
      </c>
      <c r="D129" s="125" t="s">
        <v>116</v>
      </c>
      <c r="E129" s="125"/>
      <c r="F129" s="125"/>
      <c r="G129" s="125" t="s">
        <v>117</v>
      </c>
      <c r="H129" s="94">
        <v>49505</v>
      </c>
      <c r="I129" s="94">
        <v>16000</v>
      </c>
      <c r="J129" s="94">
        <v>6000</v>
      </c>
      <c r="K129" s="94"/>
      <c r="L129" s="94"/>
      <c r="M129" s="94"/>
      <c r="N129" s="94"/>
      <c r="O129" s="100">
        <f t="shared" si="18"/>
        <v>0</v>
      </c>
      <c r="P129" s="94"/>
      <c r="Q129" s="94"/>
      <c r="R129" s="94"/>
      <c r="S129" s="94"/>
      <c r="T129" s="38"/>
      <c r="V129" s="224"/>
    </row>
    <row r="130" spans="1:22" s="35" customFormat="1" ht="45" hidden="1">
      <c r="A130" s="74">
        <f>A129+1</f>
        <v>4</v>
      </c>
      <c r="B130" s="19" t="s">
        <v>118</v>
      </c>
      <c r="C130" s="76">
        <v>1</v>
      </c>
      <c r="D130" s="125" t="s">
        <v>119</v>
      </c>
      <c r="E130" s="125"/>
      <c r="F130" s="125"/>
      <c r="G130" s="125" t="s">
        <v>120</v>
      </c>
      <c r="H130" s="94">
        <v>69360</v>
      </c>
      <c r="I130" s="94">
        <v>30200</v>
      </c>
      <c r="J130" s="94">
        <v>10000</v>
      </c>
      <c r="K130" s="94"/>
      <c r="L130" s="94"/>
      <c r="M130" s="94"/>
      <c r="N130" s="94"/>
      <c r="O130" s="94">
        <f t="shared" si="18"/>
        <v>0</v>
      </c>
      <c r="P130" s="94"/>
      <c r="Q130" s="94"/>
      <c r="R130" s="94"/>
      <c r="S130" s="94"/>
      <c r="T130" s="22"/>
      <c r="U130" s="43"/>
      <c r="V130" s="224"/>
    </row>
    <row r="131" spans="1:236" s="36" customFormat="1" ht="60" hidden="1">
      <c r="A131" s="74">
        <f>A130+1</f>
        <v>5</v>
      </c>
      <c r="B131" s="19" t="s">
        <v>121</v>
      </c>
      <c r="C131" s="76">
        <v>1</v>
      </c>
      <c r="D131" s="125" t="s">
        <v>39</v>
      </c>
      <c r="E131" s="125"/>
      <c r="F131" s="125"/>
      <c r="G131" s="125" t="s">
        <v>122</v>
      </c>
      <c r="H131" s="94">
        <v>70950</v>
      </c>
      <c r="I131" s="94">
        <v>28000</v>
      </c>
      <c r="J131" s="94"/>
      <c r="K131" s="94"/>
      <c r="L131" s="94"/>
      <c r="M131" s="94"/>
      <c r="N131" s="94"/>
      <c r="O131" s="94">
        <f t="shared" si="18"/>
        <v>20000</v>
      </c>
      <c r="P131" s="94">
        <v>20000</v>
      </c>
      <c r="Q131" s="94"/>
      <c r="R131" s="94"/>
      <c r="S131" s="94"/>
      <c r="T131" s="22" t="s">
        <v>123</v>
      </c>
      <c r="U131" s="43"/>
      <c r="V131" s="224"/>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row>
    <row r="132" spans="1:236" s="45" customFormat="1" ht="75" hidden="1">
      <c r="A132" s="74">
        <f>A131+1</f>
        <v>6</v>
      </c>
      <c r="B132" s="99" t="s">
        <v>108</v>
      </c>
      <c r="C132" s="76">
        <v>1</v>
      </c>
      <c r="D132" s="76" t="s">
        <v>109</v>
      </c>
      <c r="E132" s="76"/>
      <c r="F132" s="76"/>
      <c r="G132" s="76" t="s">
        <v>110</v>
      </c>
      <c r="H132" s="100">
        <v>336262</v>
      </c>
      <c r="I132" s="20">
        <v>84614</v>
      </c>
      <c r="J132" s="20">
        <v>83314</v>
      </c>
      <c r="K132" s="20"/>
      <c r="L132" s="20"/>
      <c r="M132" s="20"/>
      <c r="N132" s="20"/>
      <c r="O132" s="100">
        <f t="shared" si="18"/>
        <v>140000</v>
      </c>
      <c r="P132" s="100">
        <v>50000</v>
      </c>
      <c r="Q132" s="100">
        <v>50000</v>
      </c>
      <c r="R132" s="20">
        <v>40000</v>
      </c>
      <c r="S132" s="20"/>
      <c r="T132" s="22" t="s">
        <v>212</v>
      </c>
      <c r="U132" s="43"/>
      <c r="V132" s="230"/>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row>
    <row r="133" spans="1:236" s="36" customFormat="1" ht="15" hidden="1">
      <c r="A133" s="74"/>
      <c r="B133" s="19"/>
      <c r="C133" s="76"/>
      <c r="D133" s="125"/>
      <c r="E133" s="125"/>
      <c r="F133" s="125"/>
      <c r="G133" s="125"/>
      <c r="H133" s="94"/>
      <c r="I133" s="94"/>
      <c r="J133" s="94"/>
      <c r="K133" s="94"/>
      <c r="L133" s="94"/>
      <c r="M133" s="94"/>
      <c r="N133" s="94"/>
      <c r="O133" s="94"/>
      <c r="P133" s="94"/>
      <c r="Q133" s="94"/>
      <c r="R133" s="94"/>
      <c r="S133" s="94"/>
      <c r="T133" s="22"/>
      <c r="U133" s="43"/>
      <c r="V133" s="224"/>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row>
    <row r="134" spans="1:236" s="79" customFormat="1" ht="15" hidden="1">
      <c r="A134" s="74"/>
      <c r="B134" s="75"/>
      <c r="C134" s="76"/>
      <c r="D134" s="57"/>
      <c r="E134" s="57"/>
      <c r="F134" s="12"/>
      <c r="G134" s="60"/>
      <c r="H134" s="77"/>
      <c r="I134" s="77"/>
      <c r="J134" s="77"/>
      <c r="K134" s="77"/>
      <c r="L134" s="77"/>
      <c r="M134" s="77"/>
      <c r="N134" s="77"/>
      <c r="O134" s="77"/>
      <c r="P134" s="77"/>
      <c r="Q134" s="77"/>
      <c r="R134" s="77"/>
      <c r="S134" s="77"/>
      <c r="T134" s="33"/>
      <c r="U134" s="78"/>
      <c r="V134" s="232"/>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c r="FS134" s="78"/>
      <c r="FT134" s="78"/>
      <c r="FU134" s="78"/>
      <c r="FV134" s="78"/>
      <c r="FW134" s="78"/>
      <c r="FX134" s="78"/>
      <c r="FY134" s="78"/>
      <c r="FZ134" s="78"/>
      <c r="GA134" s="78"/>
      <c r="GB134" s="78"/>
      <c r="GC134" s="78"/>
      <c r="GD134" s="78"/>
      <c r="GE134" s="78"/>
      <c r="GF134" s="78"/>
      <c r="GG134" s="78"/>
      <c r="GH134" s="78"/>
      <c r="GI134" s="78"/>
      <c r="GJ134" s="78"/>
      <c r="GK134" s="78"/>
      <c r="GL134" s="78"/>
      <c r="GM134" s="78"/>
      <c r="GN134" s="78"/>
      <c r="GO134" s="78"/>
      <c r="GP134" s="78"/>
      <c r="GQ134" s="78"/>
      <c r="GR134" s="78"/>
      <c r="GS134" s="78"/>
      <c r="GT134" s="78"/>
      <c r="GU134" s="78"/>
      <c r="GV134" s="78"/>
      <c r="GW134" s="78"/>
      <c r="GX134" s="78"/>
      <c r="GY134" s="78"/>
      <c r="GZ134" s="78"/>
      <c r="HA134" s="78"/>
      <c r="HB134" s="78"/>
      <c r="HC134" s="78"/>
      <c r="HD134" s="78"/>
      <c r="HE134" s="78"/>
      <c r="HF134" s="78"/>
      <c r="HG134" s="78"/>
      <c r="HH134" s="78"/>
      <c r="HI134" s="78"/>
      <c r="HJ134" s="78"/>
      <c r="HK134" s="78"/>
      <c r="HL134" s="78"/>
      <c r="HM134" s="78"/>
      <c r="HN134" s="78"/>
      <c r="HO134" s="78"/>
      <c r="HP134" s="78"/>
      <c r="HQ134" s="78"/>
      <c r="HR134" s="78"/>
      <c r="HS134" s="78"/>
      <c r="HT134" s="78"/>
      <c r="HU134" s="78"/>
      <c r="HV134" s="78"/>
      <c r="HW134" s="78"/>
      <c r="HX134" s="78"/>
      <c r="HY134" s="78"/>
      <c r="HZ134" s="78"/>
      <c r="IA134" s="78"/>
      <c r="IB134" s="78"/>
    </row>
    <row r="135" spans="1:236" s="79" customFormat="1" ht="15" hidden="1">
      <c r="A135" s="74"/>
      <c r="B135" s="75"/>
      <c r="C135" s="76"/>
      <c r="D135" s="57"/>
      <c r="E135" s="57"/>
      <c r="F135" s="57"/>
      <c r="G135" s="57"/>
      <c r="H135" s="77"/>
      <c r="I135" s="77"/>
      <c r="J135" s="77"/>
      <c r="K135" s="77"/>
      <c r="L135" s="77"/>
      <c r="M135" s="77"/>
      <c r="N135" s="77"/>
      <c r="O135" s="94"/>
      <c r="P135" s="77"/>
      <c r="Q135" s="77"/>
      <c r="R135" s="77"/>
      <c r="S135" s="77"/>
      <c r="T135" s="33"/>
      <c r="U135" s="78"/>
      <c r="V135" s="232"/>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c r="FO135" s="78"/>
      <c r="FP135" s="78"/>
      <c r="FQ135" s="78"/>
      <c r="FR135" s="78"/>
      <c r="FS135" s="78"/>
      <c r="FT135" s="78"/>
      <c r="FU135" s="78"/>
      <c r="FV135" s="78"/>
      <c r="FW135" s="78"/>
      <c r="FX135" s="78"/>
      <c r="FY135" s="78"/>
      <c r="FZ135" s="78"/>
      <c r="GA135" s="78"/>
      <c r="GB135" s="78"/>
      <c r="GC135" s="78"/>
      <c r="GD135" s="78"/>
      <c r="GE135" s="78"/>
      <c r="GF135" s="78"/>
      <c r="GG135" s="78"/>
      <c r="GH135" s="78"/>
      <c r="GI135" s="78"/>
      <c r="GJ135" s="78"/>
      <c r="GK135" s="78"/>
      <c r="GL135" s="78"/>
      <c r="GM135" s="78"/>
      <c r="GN135" s="78"/>
      <c r="GO135" s="78"/>
      <c r="GP135" s="78"/>
      <c r="GQ135" s="78"/>
      <c r="GR135" s="78"/>
      <c r="GS135" s="78"/>
      <c r="GT135" s="78"/>
      <c r="GU135" s="78"/>
      <c r="GV135" s="78"/>
      <c r="GW135" s="78"/>
      <c r="GX135" s="78"/>
      <c r="GY135" s="78"/>
      <c r="GZ135" s="78"/>
      <c r="HA135" s="78"/>
      <c r="HB135" s="78"/>
      <c r="HC135" s="78"/>
      <c r="HD135" s="78"/>
      <c r="HE135" s="78"/>
      <c r="HF135" s="78"/>
      <c r="HG135" s="78"/>
      <c r="HH135" s="78"/>
      <c r="HI135" s="78"/>
      <c r="HJ135" s="78"/>
      <c r="HK135" s="78"/>
      <c r="HL135" s="78"/>
      <c r="HM135" s="78"/>
      <c r="HN135" s="78"/>
      <c r="HO135" s="78"/>
      <c r="HP135" s="78"/>
      <c r="HQ135" s="78"/>
      <c r="HR135" s="78"/>
      <c r="HS135" s="78"/>
      <c r="HT135" s="78"/>
      <c r="HU135" s="78"/>
      <c r="HV135" s="78"/>
      <c r="HW135" s="78"/>
      <c r="HX135" s="78"/>
      <c r="HY135" s="78"/>
      <c r="HZ135" s="78"/>
      <c r="IA135" s="78"/>
      <c r="IB135" s="78"/>
    </row>
    <row r="136" spans="1:236" s="36" customFormat="1" ht="15" hidden="1">
      <c r="A136" s="74"/>
      <c r="B136" s="99"/>
      <c r="C136" s="76"/>
      <c r="D136" s="76"/>
      <c r="E136" s="76"/>
      <c r="F136" s="76"/>
      <c r="G136" s="76"/>
      <c r="H136" s="100"/>
      <c r="I136" s="100"/>
      <c r="J136" s="100"/>
      <c r="K136" s="100"/>
      <c r="L136" s="100"/>
      <c r="M136" s="100"/>
      <c r="N136" s="100"/>
      <c r="O136" s="100"/>
      <c r="P136" s="100"/>
      <c r="Q136" s="100"/>
      <c r="R136" s="41"/>
      <c r="S136" s="41"/>
      <c r="T136" s="33"/>
      <c r="U136" s="35"/>
      <c r="V136" s="224"/>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row>
    <row r="137" spans="1:236" s="79" customFormat="1" ht="15" hidden="1">
      <c r="A137" s="74"/>
      <c r="B137" s="95"/>
      <c r="C137" s="12"/>
      <c r="D137" s="66"/>
      <c r="E137" s="66"/>
      <c r="F137" s="66"/>
      <c r="G137" s="14"/>
      <c r="H137" s="20"/>
      <c r="I137" s="77"/>
      <c r="J137" s="77"/>
      <c r="K137" s="77"/>
      <c r="L137" s="77"/>
      <c r="M137" s="77"/>
      <c r="N137" s="77"/>
      <c r="O137" s="94"/>
      <c r="P137" s="77"/>
      <c r="Q137" s="77"/>
      <c r="R137" s="77"/>
      <c r="S137" s="77"/>
      <c r="T137" s="33"/>
      <c r="U137" s="78"/>
      <c r="V137" s="232"/>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c r="FO137" s="78"/>
      <c r="FP137" s="78"/>
      <c r="FQ137" s="78"/>
      <c r="FR137" s="78"/>
      <c r="FS137" s="78"/>
      <c r="FT137" s="78"/>
      <c r="FU137" s="78"/>
      <c r="FV137" s="78"/>
      <c r="FW137" s="78"/>
      <c r="FX137" s="78"/>
      <c r="FY137" s="78"/>
      <c r="FZ137" s="78"/>
      <c r="GA137" s="78"/>
      <c r="GB137" s="78"/>
      <c r="GC137" s="78"/>
      <c r="GD137" s="78"/>
      <c r="GE137" s="78"/>
      <c r="GF137" s="78"/>
      <c r="GG137" s="78"/>
      <c r="GH137" s="78"/>
      <c r="GI137" s="78"/>
      <c r="GJ137" s="78"/>
      <c r="GK137" s="78"/>
      <c r="GL137" s="78"/>
      <c r="GM137" s="78"/>
      <c r="GN137" s="78"/>
      <c r="GO137" s="78"/>
      <c r="GP137" s="78"/>
      <c r="GQ137" s="78"/>
      <c r="GR137" s="78"/>
      <c r="GS137" s="78"/>
      <c r="GT137" s="78"/>
      <c r="GU137" s="78"/>
      <c r="GV137" s="78"/>
      <c r="GW137" s="78"/>
      <c r="GX137" s="78"/>
      <c r="GY137" s="78"/>
      <c r="GZ137" s="78"/>
      <c r="HA137" s="78"/>
      <c r="HB137" s="78"/>
      <c r="HC137" s="78"/>
      <c r="HD137" s="78"/>
      <c r="HE137" s="78"/>
      <c r="HF137" s="78"/>
      <c r="HG137" s="78"/>
      <c r="HH137" s="78"/>
      <c r="HI137" s="78"/>
      <c r="HJ137" s="78"/>
      <c r="HK137" s="78"/>
      <c r="HL137" s="78"/>
      <c r="HM137" s="78"/>
      <c r="HN137" s="78"/>
      <c r="HO137" s="78"/>
      <c r="HP137" s="78"/>
      <c r="HQ137" s="78"/>
      <c r="HR137" s="78"/>
      <c r="HS137" s="78"/>
      <c r="HT137" s="78"/>
      <c r="HU137" s="78"/>
      <c r="HV137" s="78"/>
      <c r="HW137" s="78"/>
      <c r="HX137" s="78"/>
      <c r="HY137" s="78"/>
      <c r="HZ137" s="78"/>
      <c r="IA137" s="78"/>
      <c r="IB137" s="78"/>
    </row>
    <row r="138" spans="1:236" s="45" customFormat="1" ht="15" hidden="1">
      <c r="A138" s="8"/>
      <c r="B138" s="47"/>
      <c r="C138" s="14"/>
      <c r="D138" s="14"/>
      <c r="E138" s="14"/>
      <c r="F138" s="14"/>
      <c r="G138" s="14"/>
      <c r="H138" s="20"/>
      <c r="I138" s="20"/>
      <c r="J138" s="20"/>
      <c r="K138" s="20"/>
      <c r="L138" s="20"/>
      <c r="M138" s="20"/>
      <c r="N138" s="20"/>
      <c r="O138" s="20"/>
      <c r="P138" s="20"/>
      <c r="Q138" s="20"/>
      <c r="R138" s="20"/>
      <c r="S138" s="20"/>
      <c r="T138" s="22"/>
      <c r="U138" s="43"/>
      <c r="V138" s="230"/>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3"/>
      <c r="HF138" s="43"/>
      <c r="HG138" s="43"/>
      <c r="HH138" s="43"/>
      <c r="HI138" s="43"/>
      <c r="HJ138" s="43"/>
      <c r="HK138" s="43"/>
      <c r="HL138" s="43"/>
      <c r="HM138" s="43"/>
      <c r="HN138" s="43"/>
      <c r="HO138" s="43"/>
      <c r="HP138" s="43"/>
      <c r="HQ138" s="43"/>
      <c r="HR138" s="43"/>
      <c r="HS138" s="43"/>
      <c r="HT138" s="43"/>
      <c r="HU138" s="43"/>
      <c r="HV138" s="43"/>
      <c r="HW138" s="43"/>
      <c r="HX138" s="43"/>
      <c r="HY138" s="43"/>
      <c r="HZ138" s="43"/>
      <c r="IA138" s="43"/>
      <c r="IB138" s="43"/>
    </row>
    <row r="139" spans="1:236" s="45" customFormat="1" ht="30" hidden="1">
      <c r="A139" s="3" t="s">
        <v>128</v>
      </c>
      <c r="B139" s="4" t="s">
        <v>16</v>
      </c>
      <c r="C139" s="14"/>
      <c r="D139" s="14"/>
      <c r="E139" s="14"/>
      <c r="F139" s="14"/>
      <c r="G139" s="14"/>
      <c r="H139" s="20"/>
      <c r="I139" s="20"/>
      <c r="J139" s="20"/>
      <c r="K139" s="20"/>
      <c r="L139" s="20"/>
      <c r="M139" s="20"/>
      <c r="N139" s="20"/>
      <c r="O139" s="20"/>
      <c r="P139" s="20"/>
      <c r="Q139" s="20"/>
      <c r="R139" s="20"/>
      <c r="S139" s="20"/>
      <c r="T139" s="22"/>
      <c r="U139" s="43"/>
      <c r="V139" s="230"/>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43"/>
      <c r="EN139" s="43"/>
      <c r="EO139" s="43"/>
      <c r="EP139" s="43"/>
      <c r="EQ139" s="43"/>
      <c r="ER139" s="43"/>
      <c r="ES139" s="43"/>
      <c r="ET139" s="43"/>
      <c r="EU139" s="43"/>
      <c r="EV139" s="43"/>
      <c r="EW139" s="43"/>
      <c r="EX139" s="43"/>
      <c r="EY139" s="43"/>
      <c r="EZ139" s="43"/>
      <c r="FA139" s="43"/>
      <c r="FB139" s="43"/>
      <c r="FC139" s="43"/>
      <c r="FD139" s="43"/>
      <c r="FE139" s="43"/>
      <c r="FF139" s="43"/>
      <c r="FG139" s="43"/>
      <c r="FH139" s="43"/>
      <c r="FI139" s="43"/>
      <c r="FJ139" s="43"/>
      <c r="FK139" s="43"/>
      <c r="FL139" s="43"/>
      <c r="FM139" s="43"/>
      <c r="FN139" s="43"/>
      <c r="FO139" s="43"/>
      <c r="FP139" s="43"/>
      <c r="FQ139" s="43"/>
      <c r="FR139" s="43"/>
      <c r="FS139" s="43"/>
      <c r="FT139" s="43"/>
      <c r="FU139" s="43"/>
      <c r="FV139" s="43"/>
      <c r="FW139" s="43"/>
      <c r="FX139" s="43"/>
      <c r="FY139" s="43"/>
      <c r="FZ139" s="43"/>
      <c r="GA139" s="43"/>
      <c r="GB139" s="43"/>
      <c r="GC139" s="43"/>
      <c r="GD139" s="43"/>
      <c r="GE139" s="43"/>
      <c r="GF139" s="43"/>
      <c r="GG139" s="43"/>
      <c r="GH139" s="43"/>
      <c r="GI139" s="43"/>
      <c r="GJ139" s="43"/>
      <c r="GK139" s="43"/>
      <c r="GL139" s="43"/>
      <c r="GM139" s="43"/>
      <c r="GN139" s="43"/>
      <c r="GO139" s="43"/>
      <c r="GP139" s="43"/>
      <c r="GQ139" s="43"/>
      <c r="GR139" s="43"/>
      <c r="GS139" s="43"/>
      <c r="GT139" s="43"/>
      <c r="GU139" s="43"/>
      <c r="GV139" s="43"/>
      <c r="GW139" s="43"/>
      <c r="GX139" s="43"/>
      <c r="GY139" s="43"/>
      <c r="GZ139" s="43"/>
      <c r="HA139" s="43"/>
      <c r="HB139" s="43"/>
      <c r="HC139" s="43"/>
      <c r="HD139" s="43"/>
      <c r="HE139" s="43"/>
      <c r="HF139" s="43"/>
      <c r="HG139" s="43"/>
      <c r="HH139" s="43"/>
      <c r="HI139" s="43"/>
      <c r="HJ139" s="43"/>
      <c r="HK139" s="43"/>
      <c r="HL139" s="43"/>
      <c r="HM139" s="43"/>
      <c r="HN139" s="43"/>
      <c r="HO139" s="43"/>
      <c r="HP139" s="43"/>
      <c r="HQ139" s="43"/>
      <c r="HR139" s="43"/>
      <c r="HS139" s="43"/>
      <c r="HT139" s="43"/>
      <c r="HU139" s="43"/>
      <c r="HV139" s="43"/>
      <c r="HW139" s="43"/>
      <c r="HX139" s="43"/>
      <c r="HY139" s="43"/>
      <c r="HZ139" s="43"/>
      <c r="IA139" s="43"/>
      <c r="IB139" s="43"/>
    </row>
    <row r="140" spans="1:236" s="45" customFormat="1" ht="15" hidden="1">
      <c r="A140" s="8"/>
      <c r="B140" s="47"/>
      <c r="C140" s="14"/>
      <c r="D140" s="14"/>
      <c r="E140" s="14"/>
      <c r="F140" s="14"/>
      <c r="G140" s="14"/>
      <c r="H140" s="20"/>
      <c r="I140" s="20"/>
      <c r="J140" s="20"/>
      <c r="K140" s="20"/>
      <c r="L140" s="20"/>
      <c r="M140" s="20"/>
      <c r="N140" s="20"/>
      <c r="O140" s="20"/>
      <c r="P140" s="20"/>
      <c r="Q140" s="20"/>
      <c r="R140" s="20"/>
      <c r="S140" s="20"/>
      <c r="T140" s="22"/>
      <c r="U140" s="43"/>
      <c r="V140" s="230"/>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43"/>
      <c r="EN140" s="43"/>
      <c r="EO140" s="43"/>
      <c r="EP140" s="43"/>
      <c r="EQ140" s="43"/>
      <c r="ER140" s="43"/>
      <c r="ES140" s="43"/>
      <c r="ET140" s="43"/>
      <c r="EU140" s="43"/>
      <c r="EV140" s="43"/>
      <c r="EW140" s="43"/>
      <c r="EX140" s="43"/>
      <c r="EY140" s="43"/>
      <c r="EZ140" s="43"/>
      <c r="FA140" s="43"/>
      <c r="FB140" s="43"/>
      <c r="FC140" s="43"/>
      <c r="FD140" s="43"/>
      <c r="FE140" s="43"/>
      <c r="FF140" s="43"/>
      <c r="FG140" s="43"/>
      <c r="FH140" s="43"/>
      <c r="FI140" s="43"/>
      <c r="FJ140" s="43"/>
      <c r="FK140" s="43"/>
      <c r="FL140" s="43"/>
      <c r="FM140" s="43"/>
      <c r="FN140" s="43"/>
      <c r="FO140" s="43"/>
      <c r="FP140" s="43"/>
      <c r="FQ140" s="43"/>
      <c r="FR140" s="43"/>
      <c r="FS140" s="43"/>
      <c r="FT140" s="43"/>
      <c r="FU140" s="43"/>
      <c r="FV140" s="43"/>
      <c r="FW140" s="43"/>
      <c r="FX140" s="43"/>
      <c r="FY140" s="43"/>
      <c r="FZ140" s="43"/>
      <c r="GA140" s="43"/>
      <c r="GB140" s="43"/>
      <c r="GC140" s="43"/>
      <c r="GD140" s="43"/>
      <c r="GE140" s="43"/>
      <c r="GF140" s="43"/>
      <c r="GG140" s="43"/>
      <c r="GH140" s="43"/>
      <c r="GI140" s="43"/>
      <c r="GJ140" s="43"/>
      <c r="GK140" s="43"/>
      <c r="GL140" s="43"/>
      <c r="GM140" s="43"/>
      <c r="GN140" s="43"/>
      <c r="GO140" s="43"/>
      <c r="GP140" s="43"/>
      <c r="GQ140" s="43"/>
      <c r="GR140" s="43"/>
      <c r="GS140" s="43"/>
      <c r="GT140" s="43"/>
      <c r="GU140" s="43"/>
      <c r="GV140" s="43"/>
      <c r="GW140" s="43"/>
      <c r="GX140" s="43"/>
      <c r="GY140" s="43"/>
      <c r="GZ140" s="43"/>
      <c r="HA140" s="43"/>
      <c r="HB140" s="43"/>
      <c r="HC140" s="43"/>
      <c r="HD140" s="43"/>
      <c r="HE140" s="43"/>
      <c r="HF140" s="43"/>
      <c r="HG140" s="43"/>
      <c r="HH140" s="43"/>
      <c r="HI140" s="43"/>
      <c r="HJ140" s="43"/>
      <c r="HK140" s="43"/>
      <c r="HL140" s="43"/>
      <c r="HM140" s="43"/>
      <c r="HN140" s="43"/>
      <c r="HO140" s="43"/>
      <c r="HP140" s="43"/>
      <c r="HQ140" s="43"/>
      <c r="HR140" s="43"/>
      <c r="HS140" s="43"/>
      <c r="HT140" s="43"/>
      <c r="HU140" s="43"/>
      <c r="HV140" s="43"/>
      <c r="HW140" s="43"/>
      <c r="HX140" s="43"/>
      <c r="HY140" s="43"/>
      <c r="HZ140" s="43"/>
      <c r="IA140" s="43"/>
      <c r="IB140" s="43"/>
    </row>
    <row r="141" spans="1:236" s="45" customFormat="1" ht="30" hidden="1">
      <c r="A141" s="3" t="s">
        <v>129</v>
      </c>
      <c r="B141" s="4" t="s">
        <v>17</v>
      </c>
      <c r="C141" s="70">
        <f>SUM(C142,C147,C158)</f>
        <v>12</v>
      </c>
      <c r="D141" s="14"/>
      <c r="E141" s="14"/>
      <c r="F141" s="14"/>
      <c r="G141" s="14"/>
      <c r="H141" s="41">
        <f>SUM(H142,H147,H158)</f>
        <v>2576896</v>
      </c>
      <c r="I141" s="41">
        <f>SUM(I142,I147,I158)</f>
        <v>65600</v>
      </c>
      <c r="J141" s="41">
        <f>SUM(J142,J147,J158)</f>
        <v>65600</v>
      </c>
      <c r="K141" s="41"/>
      <c r="L141" s="41"/>
      <c r="M141" s="41"/>
      <c r="N141" s="41"/>
      <c r="O141" s="41">
        <f>SUM(O142,O147,O158)</f>
        <v>2304000</v>
      </c>
      <c r="P141" s="41">
        <f>SUM(P142,P147,P158)</f>
        <v>570000</v>
      </c>
      <c r="Q141" s="41">
        <f>SUM(Q142,Q147,Q158)</f>
        <v>545000</v>
      </c>
      <c r="R141" s="41">
        <f>SUM(R142,R147,R158)</f>
        <v>659000</v>
      </c>
      <c r="S141" s="41">
        <f>SUM(S142,S147,S158)</f>
        <v>530000</v>
      </c>
      <c r="T141" s="22"/>
      <c r="U141" s="43"/>
      <c r="V141" s="230"/>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c r="GJ141" s="43"/>
      <c r="GK141" s="43"/>
      <c r="GL141" s="43"/>
      <c r="GM141" s="43"/>
      <c r="GN141" s="43"/>
      <c r="GO141" s="43"/>
      <c r="GP141" s="43"/>
      <c r="GQ141" s="43"/>
      <c r="GR141" s="43"/>
      <c r="GS141" s="43"/>
      <c r="GT141" s="43"/>
      <c r="GU141" s="43"/>
      <c r="GV141" s="43"/>
      <c r="GW141" s="43"/>
      <c r="GX141" s="43"/>
      <c r="GY141" s="43"/>
      <c r="GZ141" s="43"/>
      <c r="HA141" s="43"/>
      <c r="HB141" s="43"/>
      <c r="HC141" s="43"/>
      <c r="HD141" s="43"/>
      <c r="HE141" s="43"/>
      <c r="HF141" s="43"/>
      <c r="HG141" s="43"/>
      <c r="HH141" s="43"/>
      <c r="HI141" s="43"/>
      <c r="HJ141" s="43"/>
      <c r="HK141" s="43"/>
      <c r="HL141" s="43"/>
      <c r="HM141" s="43"/>
      <c r="HN141" s="43"/>
      <c r="HO141" s="43"/>
      <c r="HP141" s="43"/>
      <c r="HQ141" s="43"/>
      <c r="HR141" s="43"/>
      <c r="HS141" s="43"/>
      <c r="HT141" s="43"/>
      <c r="HU141" s="43"/>
      <c r="HV141" s="43"/>
      <c r="HW141" s="43"/>
      <c r="HX141" s="43"/>
      <c r="HY141" s="43"/>
      <c r="HZ141" s="43"/>
      <c r="IA141" s="43"/>
      <c r="IB141" s="43"/>
    </row>
    <row r="142" spans="1:236" s="45" customFormat="1" ht="0.75" customHeight="1" hidden="1">
      <c r="A142" s="3" t="s">
        <v>130</v>
      </c>
      <c r="B142" s="4" t="s">
        <v>131</v>
      </c>
      <c r="C142" s="16">
        <f>SUM(C143:C146)</f>
        <v>0</v>
      </c>
      <c r="D142" s="14"/>
      <c r="E142" s="14"/>
      <c r="F142" s="14"/>
      <c r="G142" s="14"/>
      <c r="H142" s="26">
        <f>SUM(H143:H146)</f>
        <v>0</v>
      </c>
      <c r="I142" s="26">
        <f>SUM(I143:I146)</f>
        <v>0</v>
      </c>
      <c r="J142" s="26">
        <f>SUM(J143:J146)</f>
        <v>0</v>
      </c>
      <c r="K142" s="26"/>
      <c r="L142" s="26"/>
      <c r="M142" s="26"/>
      <c r="N142" s="26"/>
      <c r="O142" s="26">
        <f>SUM(O143:O146)</f>
        <v>0</v>
      </c>
      <c r="P142" s="26">
        <f>SUM(P143:P146)</f>
        <v>0</v>
      </c>
      <c r="Q142" s="26">
        <f>SUM(Q143:Q146)</f>
        <v>0</v>
      </c>
      <c r="R142" s="26">
        <f>SUM(R143:R146)</f>
        <v>0</v>
      </c>
      <c r="S142" s="26">
        <f>SUM(S143:S146)</f>
        <v>0</v>
      </c>
      <c r="T142" s="22"/>
      <c r="U142" s="43"/>
      <c r="V142" s="230"/>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c r="FP142" s="43"/>
      <c r="FQ142" s="43"/>
      <c r="FR142" s="43"/>
      <c r="FS142" s="43"/>
      <c r="FT142" s="43"/>
      <c r="FU142" s="43"/>
      <c r="FV142" s="43"/>
      <c r="FW142" s="43"/>
      <c r="FX142" s="43"/>
      <c r="FY142" s="43"/>
      <c r="FZ142" s="43"/>
      <c r="GA142" s="43"/>
      <c r="GB142" s="43"/>
      <c r="GC142" s="43"/>
      <c r="GD142" s="43"/>
      <c r="GE142" s="43"/>
      <c r="GF142" s="43"/>
      <c r="GG142" s="43"/>
      <c r="GH142" s="43"/>
      <c r="GI142" s="43"/>
      <c r="GJ142" s="43"/>
      <c r="GK142" s="43"/>
      <c r="GL142" s="43"/>
      <c r="GM142" s="43"/>
      <c r="GN142" s="43"/>
      <c r="GO142" s="43"/>
      <c r="GP142" s="43"/>
      <c r="GQ142" s="43"/>
      <c r="GR142" s="43"/>
      <c r="GS142" s="43"/>
      <c r="GT142" s="43"/>
      <c r="GU142" s="43"/>
      <c r="GV142" s="43"/>
      <c r="GW142" s="43"/>
      <c r="GX142" s="43"/>
      <c r="GY142" s="43"/>
      <c r="GZ142" s="43"/>
      <c r="HA142" s="43"/>
      <c r="HB142" s="43"/>
      <c r="HC142" s="43"/>
      <c r="HD142" s="43"/>
      <c r="HE142" s="43"/>
      <c r="HF142" s="43"/>
      <c r="HG142" s="43"/>
      <c r="HH142" s="43"/>
      <c r="HI142" s="43"/>
      <c r="HJ142" s="43"/>
      <c r="HK142" s="43"/>
      <c r="HL142" s="43"/>
      <c r="HM142" s="43"/>
      <c r="HN142" s="43"/>
      <c r="HO142" s="43"/>
      <c r="HP142" s="43"/>
      <c r="HQ142" s="43"/>
      <c r="HR142" s="43"/>
      <c r="HS142" s="43"/>
      <c r="HT142" s="43"/>
      <c r="HU142" s="43"/>
      <c r="HV142" s="43"/>
      <c r="HW142" s="43"/>
      <c r="HX142" s="43"/>
      <c r="HY142" s="43"/>
      <c r="HZ142" s="43"/>
      <c r="IA142" s="43"/>
      <c r="IB142" s="43"/>
    </row>
    <row r="143" spans="1:236" s="79" customFormat="1" ht="15" hidden="1">
      <c r="A143" s="101"/>
      <c r="B143" s="75"/>
      <c r="C143" s="76"/>
      <c r="D143" s="57"/>
      <c r="E143" s="57"/>
      <c r="F143" s="57"/>
      <c r="G143" s="57"/>
      <c r="H143" s="77"/>
      <c r="I143" s="77"/>
      <c r="J143" s="77"/>
      <c r="K143" s="77"/>
      <c r="L143" s="77"/>
      <c r="M143" s="77"/>
      <c r="N143" s="77"/>
      <c r="O143" s="94"/>
      <c r="P143" s="77"/>
      <c r="Q143" s="77"/>
      <c r="R143" s="77"/>
      <c r="S143" s="77"/>
      <c r="T143" s="33"/>
      <c r="U143" s="78"/>
      <c r="V143" s="232"/>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c r="FS143" s="78"/>
      <c r="FT143" s="78"/>
      <c r="FU143" s="78"/>
      <c r="FV143" s="78"/>
      <c r="FW143" s="78"/>
      <c r="FX143" s="78"/>
      <c r="FY143" s="78"/>
      <c r="FZ143" s="78"/>
      <c r="GA143" s="78"/>
      <c r="GB143" s="78"/>
      <c r="GC143" s="78"/>
      <c r="GD143" s="78"/>
      <c r="GE143" s="78"/>
      <c r="GF143" s="78"/>
      <c r="GG143" s="78"/>
      <c r="GH143" s="78"/>
      <c r="GI143" s="78"/>
      <c r="GJ143" s="78"/>
      <c r="GK143" s="78"/>
      <c r="GL143" s="78"/>
      <c r="GM143" s="78"/>
      <c r="GN143" s="78"/>
      <c r="GO143" s="78"/>
      <c r="GP143" s="78"/>
      <c r="GQ143" s="78"/>
      <c r="GR143" s="78"/>
      <c r="GS143" s="78"/>
      <c r="GT143" s="78"/>
      <c r="GU143" s="78"/>
      <c r="GV143" s="78"/>
      <c r="GW143" s="78"/>
      <c r="GX143" s="78"/>
      <c r="GY143" s="78"/>
      <c r="GZ143" s="78"/>
      <c r="HA143" s="78"/>
      <c r="HB143" s="78"/>
      <c r="HC143" s="78"/>
      <c r="HD143" s="78"/>
      <c r="HE143" s="78"/>
      <c r="HF143" s="78"/>
      <c r="HG143" s="78"/>
      <c r="HH143" s="78"/>
      <c r="HI143" s="78"/>
      <c r="HJ143" s="78"/>
      <c r="HK143" s="78"/>
      <c r="HL143" s="78"/>
      <c r="HM143" s="78"/>
      <c r="HN143" s="78"/>
      <c r="HO143" s="78"/>
      <c r="HP143" s="78"/>
      <c r="HQ143" s="78"/>
      <c r="HR143" s="78"/>
      <c r="HS143" s="78"/>
      <c r="HT143" s="78"/>
      <c r="HU143" s="78"/>
      <c r="HV143" s="78"/>
      <c r="HW143" s="78"/>
      <c r="HX143" s="78"/>
      <c r="HY143" s="78"/>
      <c r="HZ143" s="78"/>
      <c r="IA143" s="78"/>
      <c r="IB143" s="78"/>
    </row>
    <row r="144" spans="1:236" s="79" customFormat="1" ht="15" hidden="1">
      <c r="A144" s="74"/>
      <c r="B144" s="95"/>
      <c r="C144" s="12"/>
      <c r="D144" s="66"/>
      <c r="E144" s="66"/>
      <c r="F144" s="66"/>
      <c r="G144" s="14"/>
      <c r="H144" s="20"/>
      <c r="I144" s="77"/>
      <c r="J144" s="77"/>
      <c r="K144" s="77"/>
      <c r="L144" s="77"/>
      <c r="M144" s="77"/>
      <c r="N144" s="77"/>
      <c r="O144" s="94"/>
      <c r="P144" s="77"/>
      <c r="Q144" s="77"/>
      <c r="R144" s="77"/>
      <c r="S144" s="77"/>
      <c r="T144" s="33"/>
      <c r="U144" s="78"/>
      <c r="V144" s="232"/>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c r="FO144" s="78"/>
      <c r="FP144" s="78"/>
      <c r="FQ144" s="78"/>
      <c r="FR144" s="78"/>
      <c r="FS144" s="78"/>
      <c r="FT144" s="78"/>
      <c r="FU144" s="78"/>
      <c r="FV144" s="78"/>
      <c r="FW144" s="78"/>
      <c r="FX144" s="78"/>
      <c r="FY144" s="78"/>
      <c r="FZ144" s="78"/>
      <c r="GA144" s="78"/>
      <c r="GB144" s="78"/>
      <c r="GC144" s="78"/>
      <c r="GD144" s="78"/>
      <c r="GE144" s="78"/>
      <c r="GF144" s="78"/>
      <c r="GG144" s="78"/>
      <c r="GH144" s="78"/>
      <c r="GI144" s="78"/>
      <c r="GJ144" s="78"/>
      <c r="GK144" s="78"/>
      <c r="GL144" s="78"/>
      <c r="GM144" s="78"/>
      <c r="GN144" s="78"/>
      <c r="GO144" s="78"/>
      <c r="GP144" s="78"/>
      <c r="GQ144" s="78"/>
      <c r="GR144" s="78"/>
      <c r="GS144" s="78"/>
      <c r="GT144" s="78"/>
      <c r="GU144" s="78"/>
      <c r="GV144" s="78"/>
      <c r="GW144" s="78"/>
      <c r="GX144" s="78"/>
      <c r="GY144" s="78"/>
      <c r="GZ144" s="78"/>
      <c r="HA144" s="78"/>
      <c r="HB144" s="78"/>
      <c r="HC144" s="78"/>
      <c r="HD144" s="78"/>
      <c r="HE144" s="78"/>
      <c r="HF144" s="78"/>
      <c r="HG144" s="78"/>
      <c r="HH144" s="78"/>
      <c r="HI144" s="78"/>
      <c r="HJ144" s="78"/>
      <c r="HK144" s="78"/>
      <c r="HL144" s="78"/>
      <c r="HM144" s="78"/>
      <c r="HN144" s="78"/>
      <c r="HO144" s="78"/>
      <c r="HP144" s="78"/>
      <c r="HQ144" s="78"/>
      <c r="HR144" s="78"/>
      <c r="HS144" s="78"/>
      <c r="HT144" s="78"/>
      <c r="HU144" s="78"/>
      <c r="HV144" s="78"/>
      <c r="HW144" s="78"/>
      <c r="HX144" s="78"/>
      <c r="HY144" s="78"/>
      <c r="HZ144" s="78"/>
      <c r="IA144" s="78"/>
      <c r="IB144" s="78"/>
    </row>
    <row r="145" spans="1:236" s="36" customFormat="1" ht="15" hidden="1">
      <c r="A145" s="101"/>
      <c r="B145" s="19"/>
      <c r="C145" s="125"/>
      <c r="D145" s="125"/>
      <c r="E145" s="125"/>
      <c r="F145" s="125"/>
      <c r="G145" s="125"/>
      <c r="H145" s="94"/>
      <c r="I145" s="94"/>
      <c r="J145" s="94"/>
      <c r="K145" s="94"/>
      <c r="L145" s="94"/>
      <c r="M145" s="94"/>
      <c r="N145" s="94"/>
      <c r="O145" s="94"/>
      <c r="P145" s="94"/>
      <c r="Q145" s="94"/>
      <c r="R145" s="94"/>
      <c r="S145" s="94"/>
      <c r="T145" s="22"/>
      <c r="U145" s="43"/>
      <c r="V145" s="224"/>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row>
    <row r="146" spans="1:236" s="36" customFormat="1" ht="15" hidden="1">
      <c r="A146" s="74"/>
      <c r="B146" s="19"/>
      <c r="C146" s="125"/>
      <c r="D146" s="125"/>
      <c r="E146" s="125"/>
      <c r="F146" s="125"/>
      <c r="G146" s="125"/>
      <c r="H146" s="94"/>
      <c r="I146" s="77"/>
      <c r="J146" s="94"/>
      <c r="K146" s="94"/>
      <c r="L146" s="94"/>
      <c r="M146" s="94"/>
      <c r="N146" s="94"/>
      <c r="O146" s="94"/>
      <c r="P146" s="94"/>
      <c r="Q146" s="94"/>
      <c r="R146" s="94"/>
      <c r="S146" s="94"/>
      <c r="T146" s="22"/>
      <c r="U146" s="43"/>
      <c r="V146" s="224"/>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row>
    <row r="147" spans="1:236" s="105" customFormat="1" ht="30" hidden="1">
      <c r="A147" s="53" t="s">
        <v>135</v>
      </c>
      <c r="B147" s="54" t="s">
        <v>136</v>
      </c>
      <c r="C147" s="102">
        <f>SUM(C148:C157)</f>
        <v>0</v>
      </c>
      <c r="D147" s="42"/>
      <c r="E147" s="42"/>
      <c r="F147" s="42"/>
      <c r="G147" s="42"/>
      <c r="H147" s="103">
        <f>SUM(H148:H157)</f>
        <v>120896</v>
      </c>
      <c r="I147" s="103">
        <f>SUM(I148:I157)</f>
        <v>600</v>
      </c>
      <c r="J147" s="103">
        <f>SUM(J148:J157)</f>
        <v>600</v>
      </c>
      <c r="K147" s="103"/>
      <c r="L147" s="103"/>
      <c r="M147" s="103"/>
      <c r="N147" s="103"/>
      <c r="O147" s="103">
        <f>SUM(O148:O157)</f>
        <v>70000</v>
      </c>
      <c r="P147" s="103">
        <f>SUM(P148:P157)</f>
        <v>55000</v>
      </c>
      <c r="Q147" s="103">
        <f>SUM(Q148:Q157)</f>
        <v>15000</v>
      </c>
      <c r="R147" s="103">
        <f>SUM(R148:R157)</f>
        <v>0</v>
      </c>
      <c r="S147" s="103">
        <f>SUM(S148:S157)</f>
        <v>0</v>
      </c>
      <c r="T147" s="70"/>
      <c r="U147" s="104"/>
      <c r="V147" s="240"/>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c r="CM147" s="104"/>
      <c r="CN147" s="104"/>
      <c r="CO147" s="104"/>
      <c r="CP147" s="104"/>
      <c r="CQ147" s="104"/>
      <c r="CR147" s="104"/>
      <c r="CS147" s="104"/>
      <c r="CT147" s="104"/>
      <c r="CU147" s="104"/>
      <c r="CV147" s="104"/>
      <c r="CW147" s="104"/>
      <c r="CX147" s="104"/>
      <c r="CY147" s="104"/>
      <c r="CZ147" s="104"/>
      <c r="DA147" s="104"/>
      <c r="DB147" s="104"/>
      <c r="DC147" s="104"/>
      <c r="DD147" s="104"/>
      <c r="DE147" s="104"/>
      <c r="DF147" s="104"/>
      <c r="DG147" s="104"/>
      <c r="DH147" s="104"/>
      <c r="DI147" s="104"/>
      <c r="DJ147" s="104"/>
      <c r="DK147" s="104"/>
      <c r="DL147" s="104"/>
      <c r="DM147" s="104"/>
      <c r="DN147" s="104"/>
      <c r="DO147" s="104"/>
      <c r="DP147" s="104"/>
      <c r="DQ147" s="104"/>
      <c r="DR147" s="104"/>
      <c r="DS147" s="104"/>
      <c r="DT147" s="104"/>
      <c r="DU147" s="104"/>
      <c r="DV147" s="104"/>
      <c r="DW147" s="104"/>
      <c r="DX147" s="104"/>
      <c r="DY147" s="104"/>
      <c r="DZ147" s="104"/>
      <c r="EA147" s="104"/>
      <c r="EB147" s="104"/>
      <c r="EC147" s="104"/>
      <c r="ED147" s="104"/>
      <c r="EE147" s="104"/>
      <c r="EF147" s="104"/>
      <c r="EG147" s="104"/>
      <c r="EH147" s="104"/>
      <c r="EI147" s="104"/>
      <c r="EJ147" s="104"/>
      <c r="EK147" s="104"/>
      <c r="EL147" s="104"/>
      <c r="EM147" s="104"/>
      <c r="EN147" s="104"/>
      <c r="EO147" s="104"/>
      <c r="EP147" s="104"/>
      <c r="EQ147" s="104"/>
      <c r="ER147" s="104"/>
      <c r="ES147" s="104"/>
      <c r="ET147" s="104"/>
      <c r="EU147" s="104"/>
      <c r="EV147" s="104"/>
      <c r="EW147" s="104"/>
      <c r="EX147" s="104"/>
      <c r="EY147" s="104"/>
      <c r="EZ147" s="104"/>
      <c r="FA147" s="104"/>
      <c r="FB147" s="104"/>
      <c r="FC147" s="104"/>
      <c r="FD147" s="104"/>
      <c r="FE147" s="104"/>
      <c r="FF147" s="104"/>
      <c r="FG147" s="104"/>
      <c r="FH147" s="104"/>
      <c r="FI147" s="104"/>
      <c r="FJ147" s="104"/>
      <c r="FK147" s="104"/>
      <c r="FL147" s="104"/>
      <c r="FM147" s="104"/>
      <c r="FN147" s="104"/>
      <c r="FO147" s="104"/>
      <c r="FP147" s="104"/>
      <c r="FQ147" s="104"/>
      <c r="FR147" s="104"/>
      <c r="FS147" s="104"/>
      <c r="FT147" s="104"/>
      <c r="FU147" s="104"/>
      <c r="FV147" s="104"/>
      <c r="FW147" s="104"/>
      <c r="FX147" s="104"/>
      <c r="FY147" s="104"/>
      <c r="FZ147" s="104"/>
      <c r="GA147" s="104"/>
      <c r="GB147" s="104"/>
      <c r="GC147" s="104"/>
      <c r="GD147" s="104"/>
      <c r="GE147" s="104"/>
      <c r="GF147" s="104"/>
      <c r="GG147" s="104"/>
      <c r="GH147" s="104"/>
      <c r="GI147" s="104"/>
      <c r="GJ147" s="104"/>
      <c r="GK147" s="104"/>
      <c r="GL147" s="104"/>
      <c r="GM147" s="104"/>
      <c r="GN147" s="104"/>
      <c r="GO147" s="104"/>
      <c r="GP147" s="104"/>
      <c r="GQ147" s="104"/>
      <c r="GR147" s="104"/>
      <c r="GS147" s="104"/>
      <c r="GT147" s="104"/>
      <c r="GU147" s="104"/>
      <c r="GV147" s="104"/>
      <c r="GW147" s="104"/>
      <c r="GX147" s="104"/>
      <c r="GY147" s="104"/>
      <c r="GZ147" s="104"/>
      <c r="HA147" s="104"/>
      <c r="HB147" s="104"/>
      <c r="HC147" s="104"/>
      <c r="HD147" s="104"/>
      <c r="HE147" s="104"/>
      <c r="HF147" s="104"/>
      <c r="HG147" s="104"/>
      <c r="HH147" s="104"/>
      <c r="HI147" s="104"/>
      <c r="HJ147" s="104"/>
      <c r="HK147" s="104"/>
      <c r="HL147" s="104"/>
      <c r="HM147" s="104"/>
      <c r="HN147" s="104"/>
      <c r="HO147" s="104"/>
      <c r="HP147" s="104"/>
      <c r="HQ147" s="104"/>
      <c r="HR147" s="104"/>
      <c r="HS147" s="104"/>
      <c r="HT147" s="104"/>
      <c r="HU147" s="104"/>
      <c r="HV147" s="104"/>
      <c r="HW147" s="104"/>
      <c r="HX147" s="104"/>
      <c r="HY147" s="104"/>
      <c r="HZ147" s="104"/>
      <c r="IA147" s="104"/>
      <c r="IB147" s="104"/>
    </row>
    <row r="148" spans="1:236" s="36" customFormat="1" ht="45" hidden="1">
      <c r="A148" s="74">
        <v>1</v>
      </c>
      <c r="B148" s="19" t="s">
        <v>146</v>
      </c>
      <c r="C148" s="125"/>
      <c r="D148" s="125" t="s">
        <v>119</v>
      </c>
      <c r="E148" s="125"/>
      <c r="F148" s="125"/>
      <c r="G148" s="125" t="s">
        <v>147</v>
      </c>
      <c r="H148" s="94">
        <v>38060</v>
      </c>
      <c r="I148" s="94"/>
      <c r="J148" s="94"/>
      <c r="K148" s="94"/>
      <c r="L148" s="94"/>
      <c r="M148" s="94"/>
      <c r="N148" s="94"/>
      <c r="O148" s="94">
        <f>SUM(P148:S148)</f>
        <v>15000</v>
      </c>
      <c r="P148" s="94">
        <v>15000</v>
      </c>
      <c r="Q148" s="94"/>
      <c r="R148" s="94"/>
      <c r="S148" s="94"/>
      <c r="T148" s="22" t="s">
        <v>148</v>
      </c>
      <c r="U148" s="43"/>
      <c r="V148" s="224"/>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row>
    <row r="149" spans="1:236" s="36" customFormat="1" ht="30" hidden="1">
      <c r="A149" s="74">
        <f>A148+1</f>
        <v>2</v>
      </c>
      <c r="B149" s="19" t="s">
        <v>143</v>
      </c>
      <c r="C149" s="125"/>
      <c r="D149" s="125" t="s">
        <v>144</v>
      </c>
      <c r="E149" s="125"/>
      <c r="F149" s="125"/>
      <c r="G149" s="59" t="s">
        <v>145</v>
      </c>
      <c r="H149" s="94">
        <v>15000</v>
      </c>
      <c r="I149" s="94">
        <v>300</v>
      </c>
      <c r="J149" s="94">
        <v>300</v>
      </c>
      <c r="K149" s="94"/>
      <c r="L149" s="94"/>
      <c r="M149" s="94"/>
      <c r="N149" s="94"/>
      <c r="O149" s="94">
        <f>SUM(P149:S149)</f>
        <v>10000</v>
      </c>
      <c r="P149" s="94">
        <v>5000</v>
      </c>
      <c r="Q149" s="94">
        <v>5000</v>
      </c>
      <c r="R149" s="94"/>
      <c r="S149" s="94"/>
      <c r="T149" s="22"/>
      <c r="U149" s="43"/>
      <c r="V149" s="224"/>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row>
    <row r="150" spans="1:236" s="127" customFormat="1" ht="30" hidden="1">
      <c r="A150" s="74">
        <f>A149+1</f>
        <v>3</v>
      </c>
      <c r="B150" s="19" t="s">
        <v>140</v>
      </c>
      <c r="C150" s="125"/>
      <c r="D150" s="125" t="s">
        <v>141</v>
      </c>
      <c r="E150" s="125"/>
      <c r="F150" s="125"/>
      <c r="G150" s="125" t="s">
        <v>142</v>
      </c>
      <c r="H150" s="94">
        <v>39000</v>
      </c>
      <c r="I150" s="94">
        <v>300</v>
      </c>
      <c r="J150" s="94">
        <v>300</v>
      </c>
      <c r="K150" s="94"/>
      <c r="L150" s="94"/>
      <c r="M150" s="94"/>
      <c r="N150" s="94"/>
      <c r="O150" s="94">
        <f>SUM(P150:S150)</f>
        <v>25000</v>
      </c>
      <c r="P150" s="94">
        <v>15000</v>
      </c>
      <c r="Q150" s="94">
        <v>10000</v>
      </c>
      <c r="R150" s="94"/>
      <c r="S150" s="94"/>
      <c r="T150" s="22"/>
      <c r="U150" s="43"/>
      <c r="V150" s="241"/>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126"/>
      <c r="ES150" s="126"/>
      <c r="ET150" s="126"/>
      <c r="EU150" s="126"/>
      <c r="EV150" s="126"/>
      <c r="EW150" s="126"/>
      <c r="EX150" s="126"/>
      <c r="EY150" s="126"/>
      <c r="EZ150" s="126"/>
      <c r="FA150" s="126"/>
      <c r="FB150" s="126"/>
      <c r="FC150" s="126"/>
      <c r="FD150" s="126"/>
      <c r="FE150" s="126"/>
      <c r="FF150" s="126"/>
      <c r="FG150" s="126"/>
      <c r="FH150" s="126"/>
      <c r="FI150" s="126"/>
      <c r="FJ150" s="126"/>
      <c r="FK150" s="126"/>
      <c r="FL150" s="126"/>
      <c r="FM150" s="126"/>
      <c r="FN150" s="126"/>
      <c r="FO150" s="126"/>
      <c r="FP150" s="126"/>
      <c r="FQ150" s="126"/>
      <c r="FR150" s="126"/>
      <c r="FS150" s="126"/>
      <c r="FT150" s="126"/>
      <c r="FU150" s="126"/>
      <c r="FV150" s="126"/>
      <c r="FW150" s="126"/>
      <c r="FX150" s="126"/>
      <c r="FY150" s="126"/>
      <c r="FZ150" s="126"/>
      <c r="GA150" s="126"/>
      <c r="GB150" s="126"/>
      <c r="GC150" s="126"/>
      <c r="GD150" s="126"/>
      <c r="GE150" s="126"/>
      <c r="GF150" s="126"/>
      <c r="GG150" s="126"/>
      <c r="GH150" s="126"/>
      <c r="GI150" s="126"/>
      <c r="GJ150" s="126"/>
      <c r="GK150" s="126"/>
      <c r="GL150" s="126"/>
      <c r="GM150" s="126"/>
      <c r="GN150" s="126"/>
      <c r="GO150" s="126"/>
      <c r="GP150" s="126"/>
      <c r="GQ150" s="126"/>
      <c r="GR150" s="126"/>
      <c r="GS150" s="126"/>
      <c r="GT150" s="126"/>
      <c r="GU150" s="126"/>
      <c r="GV150" s="126"/>
      <c r="GW150" s="126"/>
      <c r="GX150" s="126"/>
      <c r="GY150" s="126"/>
      <c r="GZ150" s="126"/>
      <c r="HA150" s="126"/>
      <c r="HB150" s="126"/>
      <c r="HC150" s="126"/>
      <c r="HD150" s="126"/>
      <c r="HE150" s="126"/>
      <c r="HF150" s="126"/>
      <c r="HG150" s="126"/>
      <c r="HH150" s="126"/>
      <c r="HI150" s="126"/>
      <c r="HJ150" s="126"/>
      <c r="HK150" s="126"/>
      <c r="HL150" s="126"/>
      <c r="HM150" s="126"/>
      <c r="HN150" s="126"/>
      <c r="HO150" s="126"/>
      <c r="HP150" s="126"/>
      <c r="HQ150" s="126"/>
      <c r="HR150" s="126"/>
      <c r="HS150" s="126"/>
      <c r="HT150" s="126"/>
      <c r="HU150" s="126"/>
      <c r="HV150" s="126"/>
      <c r="HW150" s="126"/>
      <c r="HX150" s="126"/>
      <c r="HY150" s="126"/>
      <c r="HZ150" s="126"/>
      <c r="IA150" s="126"/>
      <c r="IB150" s="126"/>
    </row>
    <row r="151" spans="1:236" s="36" customFormat="1" ht="30" hidden="1">
      <c r="A151" s="74">
        <f>A150+1</f>
        <v>4</v>
      </c>
      <c r="B151" s="99" t="s">
        <v>137</v>
      </c>
      <c r="C151" s="76"/>
      <c r="D151" s="76" t="s">
        <v>66</v>
      </c>
      <c r="E151" s="76"/>
      <c r="F151" s="76"/>
      <c r="G151" s="76" t="s">
        <v>138</v>
      </c>
      <c r="H151" s="100">
        <v>28836</v>
      </c>
      <c r="I151" s="100"/>
      <c r="J151" s="100"/>
      <c r="K151" s="100"/>
      <c r="L151" s="100"/>
      <c r="M151" s="100"/>
      <c r="N151" s="100"/>
      <c r="O151" s="100">
        <f>SUM(P151:S151)</f>
        <v>20000</v>
      </c>
      <c r="P151" s="100">
        <v>20000</v>
      </c>
      <c r="Q151" s="100"/>
      <c r="R151" s="41"/>
      <c r="S151" s="41"/>
      <c r="T151" s="22" t="s">
        <v>139</v>
      </c>
      <c r="U151" s="35"/>
      <c r="V151" s="224"/>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row>
    <row r="152" spans="1:236" s="36" customFormat="1" ht="15" hidden="1">
      <c r="A152" s="74"/>
      <c r="B152" s="19"/>
      <c r="C152" s="76"/>
      <c r="D152" s="125"/>
      <c r="E152" s="125"/>
      <c r="F152" s="125"/>
      <c r="G152" s="125"/>
      <c r="H152" s="94"/>
      <c r="I152" s="94"/>
      <c r="J152" s="94"/>
      <c r="K152" s="94"/>
      <c r="L152" s="94"/>
      <c r="M152" s="94"/>
      <c r="N152" s="94"/>
      <c r="O152" s="94"/>
      <c r="P152" s="94"/>
      <c r="Q152" s="94"/>
      <c r="R152" s="94"/>
      <c r="S152" s="94"/>
      <c r="T152" s="22"/>
      <c r="U152" s="43"/>
      <c r="V152" s="224"/>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row>
    <row r="153" spans="1:236" s="36" customFormat="1" ht="15" hidden="1">
      <c r="A153" s="74"/>
      <c r="B153" s="19"/>
      <c r="C153" s="125"/>
      <c r="D153" s="125"/>
      <c r="E153" s="125"/>
      <c r="F153" s="125"/>
      <c r="G153" s="125"/>
      <c r="H153" s="94"/>
      <c r="I153" s="94"/>
      <c r="J153" s="94"/>
      <c r="K153" s="94"/>
      <c r="L153" s="94"/>
      <c r="M153" s="94"/>
      <c r="N153" s="94"/>
      <c r="O153" s="94"/>
      <c r="P153" s="94"/>
      <c r="Q153" s="94"/>
      <c r="R153" s="94"/>
      <c r="S153" s="94"/>
      <c r="T153" s="22"/>
      <c r="U153" s="43"/>
      <c r="V153" s="224"/>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row>
    <row r="154" spans="1:236" s="36" customFormat="1" ht="15" hidden="1">
      <c r="A154" s="74"/>
      <c r="B154" s="19"/>
      <c r="C154" s="76"/>
      <c r="D154" s="125"/>
      <c r="E154" s="125"/>
      <c r="F154" s="125"/>
      <c r="G154" s="125"/>
      <c r="H154" s="94"/>
      <c r="I154" s="94"/>
      <c r="J154" s="94"/>
      <c r="K154" s="94"/>
      <c r="L154" s="94"/>
      <c r="M154" s="94"/>
      <c r="N154" s="94"/>
      <c r="O154" s="94"/>
      <c r="P154" s="94"/>
      <c r="Q154" s="94"/>
      <c r="R154" s="94"/>
      <c r="S154" s="94"/>
      <c r="T154" s="22"/>
      <c r="U154" s="43"/>
      <c r="V154" s="224"/>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row>
    <row r="155" spans="1:236" s="36" customFormat="1" ht="15" hidden="1">
      <c r="A155" s="74"/>
      <c r="B155" s="19"/>
      <c r="C155" s="125"/>
      <c r="D155" s="125"/>
      <c r="E155" s="125"/>
      <c r="F155" s="125"/>
      <c r="G155" s="125"/>
      <c r="H155" s="94"/>
      <c r="I155" s="94"/>
      <c r="J155" s="94"/>
      <c r="K155" s="94"/>
      <c r="L155" s="94"/>
      <c r="M155" s="94"/>
      <c r="N155" s="94"/>
      <c r="O155" s="94"/>
      <c r="P155" s="94"/>
      <c r="Q155" s="94"/>
      <c r="R155" s="94"/>
      <c r="S155" s="94"/>
      <c r="T155" s="22"/>
      <c r="U155" s="43"/>
      <c r="V155" s="224"/>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row>
    <row r="156" spans="1:236" s="79" customFormat="1" ht="15" hidden="1">
      <c r="A156" s="9"/>
      <c r="B156" s="75"/>
      <c r="C156" s="76"/>
      <c r="D156" s="57"/>
      <c r="E156" s="57"/>
      <c r="F156" s="57"/>
      <c r="G156" s="125"/>
      <c r="H156" s="77"/>
      <c r="I156" s="77"/>
      <c r="J156" s="77"/>
      <c r="K156" s="77"/>
      <c r="L156" s="77"/>
      <c r="M156" s="77"/>
      <c r="N156" s="77"/>
      <c r="O156" s="94"/>
      <c r="P156" s="77"/>
      <c r="Q156" s="77"/>
      <c r="R156" s="77"/>
      <c r="S156" s="77"/>
      <c r="T156" s="33"/>
      <c r="U156" s="78"/>
      <c r="V156" s="232"/>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c r="FO156" s="78"/>
      <c r="FP156" s="78"/>
      <c r="FQ156" s="78"/>
      <c r="FR156" s="78"/>
      <c r="FS156" s="78"/>
      <c r="FT156" s="78"/>
      <c r="FU156" s="78"/>
      <c r="FV156" s="78"/>
      <c r="FW156" s="78"/>
      <c r="FX156" s="78"/>
      <c r="FY156" s="78"/>
      <c r="FZ156" s="78"/>
      <c r="GA156" s="78"/>
      <c r="GB156" s="78"/>
      <c r="GC156" s="78"/>
      <c r="GD156" s="78"/>
      <c r="GE156" s="78"/>
      <c r="GF156" s="78"/>
      <c r="GG156" s="78"/>
      <c r="GH156" s="78"/>
      <c r="GI156" s="78"/>
      <c r="GJ156" s="78"/>
      <c r="GK156" s="78"/>
      <c r="GL156" s="78"/>
      <c r="GM156" s="78"/>
      <c r="GN156" s="78"/>
      <c r="GO156" s="78"/>
      <c r="GP156" s="78"/>
      <c r="GQ156" s="78"/>
      <c r="GR156" s="78"/>
      <c r="GS156" s="78"/>
      <c r="GT156" s="78"/>
      <c r="GU156" s="78"/>
      <c r="GV156" s="78"/>
      <c r="GW156" s="78"/>
      <c r="GX156" s="78"/>
      <c r="GY156" s="78"/>
      <c r="GZ156" s="78"/>
      <c r="HA156" s="78"/>
      <c r="HB156" s="78"/>
      <c r="HC156" s="78"/>
      <c r="HD156" s="78"/>
      <c r="HE156" s="78"/>
      <c r="HF156" s="78"/>
      <c r="HG156" s="78"/>
      <c r="HH156" s="78"/>
      <c r="HI156" s="78"/>
      <c r="HJ156" s="78"/>
      <c r="HK156" s="78"/>
      <c r="HL156" s="78"/>
      <c r="HM156" s="78"/>
      <c r="HN156" s="78"/>
      <c r="HO156" s="78"/>
      <c r="HP156" s="78"/>
      <c r="HQ156" s="78"/>
      <c r="HR156" s="78"/>
      <c r="HS156" s="78"/>
      <c r="HT156" s="78"/>
      <c r="HU156" s="78"/>
      <c r="HV156" s="78"/>
      <c r="HW156" s="78"/>
      <c r="HX156" s="78"/>
      <c r="HY156" s="78"/>
      <c r="HZ156" s="78"/>
      <c r="IA156" s="78"/>
      <c r="IB156" s="78"/>
    </row>
    <row r="157" spans="1:236" s="36" customFormat="1" ht="15" hidden="1">
      <c r="A157" s="8"/>
      <c r="B157" s="19"/>
      <c r="C157" s="14"/>
      <c r="D157" s="61"/>
      <c r="E157" s="61"/>
      <c r="F157" s="14"/>
      <c r="G157" s="61"/>
      <c r="H157" s="41"/>
      <c r="I157" s="41"/>
      <c r="J157" s="41"/>
      <c r="K157" s="41"/>
      <c r="L157" s="41"/>
      <c r="M157" s="41"/>
      <c r="N157" s="41"/>
      <c r="O157" s="41"/>
      <c r="P157" s="41"/>
      <c r="Q157" s="41"/>
      <c r="R157" s="41"/>
      <c r="S157" s="41"/>
      <c r="T157" s="38"/>
      <c r="U157" s="35"/>
      <c r="V157" s="224"/>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row>
    <row r="158" spans="1:236" s="36" customFormat="1" ht="30" hidden="1">
      <c r="A158" s="3" t="s">
        <v>153</v>
      </c>
      <c r="B158" s="4" t="s">
        <v>42</v>
      </c>
      <c r="C158" s="102">
        <f>SUM(C163,C176,C178,C180)</f>
        <v>12</v>
      </c>
      <c r="D158" s="61"/>
      <c r="E158" s="61"/>
      <c r="F158" s="14"/>
      <c r="G158" s="61"/>
      <c r="H158" s="103">
        <f aca="true" t="shared" si="19" ref="H158:S158">SUM(H163,H176,H178,H180)</f>
        <v>2456000</v>
      </c>
      <c r="I158" s="103">
        <f t="shared" si="19"/>
        <v>65000</v>
      </c>
      <c r="J158" s="103">
        <f t="shared" si="19"/>
        <v>65000</v>
      </c>
      <c r="K158" s="103">
        <f t="shared" si="19"/>
        <v>0</v>
      </c>
      <c r="L158" s="103">
        <f t="shared" si="19"/>
        <v>0</v>
      </c>
      <c r="M158" s="103">
        <f t="shared" si="19"/>
        <v>0</v>
      </c>
      <c r="N158" s="103">
        <f t="shared" si="19"/>
        <v>0</v>
      </c>
      <c r="O158" s="103">
        <f t="shared" si="19"/>
        <v>2234000</v>
      </c>
      <c r="P158" s="103">
        <f t="shared" si="19"/>
        <v>515000</v>
      </c>
      <c r="Q158" s="103">
        <f t="shared" si="19"/>
        <v>530000</v>
      </c>
      <c r="R158" s="103">
        <f t="shared" si="19"/>
        <v>659000</v>
      </c>
      <c r="S158" s="103">
        <f t="shared" si="19"/>
        <v>530000</v>
      </c>
      <c r="T158" s="38"/>
      <c r="U158" s="35"/>
      <c r="V158" s="224"/>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row>
    <row r="159" spans="1:236" s="36" customFormat="1" ht="15" hidden="1">
      <c r="A159" s="9"/>
      <c r="B159" s="19"/>
      <c r="C159" s="125"/>
      <c r="D159" s="125"/>
      <c r="E159" s="125"/>
      <c r="F159" s="125"/>
      <c r="G159" s="125"/>
      <c r="H159" s="94"/>
      <c r="I159" s="94"/>
      <c r="J159" s="94"/>
      <c r="K159" s="94"/>
      <c r="L159" s="94"/>
      <c r="M159" s="94"/>
      <c r="N159" s="94"/>
      <c r="O159" s="94"/>
      <c r="P159" s="94"/>
      <c r="Q159" s="94"/>
      <c r="R159" s="94"/>
      <c r="S159" s="94"/>
      <c r="T159" s="22"/>
      <c r="U159" s="43"/>
      <c r="V159" s="224"/>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row>
    <row r="160" spans="1:236" s="36" customFormat="1" ht="15" hidden="1">
      <c r="A160" s="9"/>
      <c r="B160" s="19"/>
      <c r="C160" s="125"/>
      <c r="D160" s="125"/>
      <c r="E160" s="125"/>
      <c r="F160" s="125"/>
      <c r="G160" s="125"/>
      <c r="H160" s="94"/>
      <c r="I160" s="94"/>
      <c r="J160" s="94"/>
      <c r="K160" s="94"/>
      <c r="L160" s="94"/>
      <c r="M160" s="94"/>
      <c r="N160" s="94"/>
      <c r="O160" s="94"/>
      <c r="P160" s="94"/>
      <c r="Q160" s="94"/>
      <c r="R160" s="94"/>
      <c r="S160" s="94"/>
      <c r="T160" s="22"/>
      <c r="U160" s="43"/>
      <c r="V160" s="224"/>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row>
    <row r="161" spans="1:236" s="36" customFormat="1" ht="15" hidden="1">
      <c r="A161" s="9"/>
      <c r="B161" s="19"/>
      <c r="C161" s="76"/>
      <c r="D161" s="125"/>
      <c r="E161" s="125"/>
      <c r="F161" s="125"/>
      <c r="G161" s="125"/>
      <c r="H161" s="94"/>
      <c r="I161" s="94"/>
      <c r="J161" s="94"/>
      <c r="K161" s="94"/>
      <c r="L161" s="94"/>
      <c r="M161" s="94"/>
      <c r="N161" s="94"/>
      <c r="O161" s="94"/>
      <c r="P161" s="94"/>
      <c r="Q161" s="94"/>
      <c r="R161" s="94"/>
      <c r="S161" s="94"/>
      <c r="T161" s="22"/>
      <c r="U161" s="43"/>
      <c r="V161" s="224"/>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row>
    <row r="162" spans="1:236" s="36" customFormat="1" ht="15" hidden="1">
      <c r="A162" s="9"/>
      <c r="B162" s="19"/>
      <c r="C162" s="125"/>
      <c r="D162" s="125"/>
      <c r="E162" s="125"/>
      <c r="F162" s="125"/>
      <c r="G162" s="125"/>
      <c r="H162" s="94"/>
      <c r="I162" s="94"/>
      <c r="J162" s="94"/>
      <c r="K162" s="94"/>
      <c r="L162" s="94"/>
      <c r="M162" s="94"/>
      <c r="N162" s="94"/>
      <c r="O162" s="94"/>
      <c r="P162" s="94"/>
      <c r="Q162" s="94"/>
      <c r="R162" s="94"/>
      <c r="S162" s="94"/>
      <c r="T162" s="22"/>
      <c r="U162" s="43"/>
      <c r="V162" s="224"/>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row>
    <row r="163" spans="1:236" s="36" customFormat="1" ht="34.5" customHeight="1" hidden="1">
      <c r="A163" s="18" t="s">
        <v>4</v>
      </c>
      <c r="B163" s="4" t="s">
        <v>213</v>
      </c>
      <c r="C163" s="128">
        <f>SUM(C164,C172)</f>
        <v>9</v>
      </c>
      <c r="D163" s="129"/>
      <c r="E163" s="129"/>
      <c r="F163" s="128"/>
      <c r="G163" s="129"/>
      <c r="H163" s="103">
        <f>SUM(H164,H172)</f>
        <v>2131000</v>
      </c>
      <c r="I163" s="103">
        <f>SUM(I164,I172)</f>
        <v>0</v>
      </c>
      <c r="J163" s="103">
        <f>SUM(J164,J172)</f>
        <v>0</v>
      </c>
      <c r="K163" s="103"/>
      <c r="L163" s="103"/>
      <c r="M163" s="103"/>
      <c r="N163" s="103"/>
      <c r="O163" s="103">
        <f>SUM(O164,O172)</f>
        <v>1964000</v>
      </c>
      <c r="P163" s="103">
        <f>SUM(P164,P172)</f>
        <v>455000</v>
      </c>
      <c r="Q163" s="103">
        <f>SUM(Q164,Q172)</f>
        <v>470000</v>
      </c>
      <c r="R163" s="103">
        <f>SUM(R164,R172)</f>
        <v>589000</v>
      </c>
      <c r="S163" s="103">
        <f>SUM(S164,S172)</f>
        <v>450000</v>
      </c>
      <c r="T163" s="38"/>
      <c r="U163" s="35"/>
      <c r="V163" s="224"/>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row>
    <row r="164" spans="1:236" s="36" customFormat="1" ht="15" hidden="1">
      <c r="A164" s="18" t="s">
        <v>214</v>
      </c>
      <c r="B164" s="4" t="s">
        <v>157</v>
      </c>
      <c r="C164" s="129">
        <f>SUM(C165:C171)</f>
        <v>6</v>
      </c>
      <c r="D164" s="129"/>
      <c r="E164" s="129"/>
      <c r="F164" s="128"/>
      <c r="G164" s="129"/>
      <c r="H164" s="103">
        <f>SUM(H165:H171)</f>
        <v>1941000</v>
      </c>
      <c r="I164" s="103">
        <f>SUM(I165:I171)</f>
        <v>0</v>
      </c>
      <c r="J164" s="103">
        <f>SUM(J165:J171)</f>
        <v>0</v>
      </c>
      <c r="K164" s="103"/>
      <c r="L164" s="103"/>
      <c r="M164" s="103"/>
      <c r="N164" s="103"/>
      <c r="O164" s="103">
        <f>SUM(O165:O171)</f>
        <v>1799000</v>
      </c>
      <c r="P164" s="103">
        <f>SUM(P165:P171)</f>
        <v>420000</v>
      </c>
      <c r="Q164" s="103">
        <f>SUM(Q165:Q171)</f>
        <v>420000</v>
      </c>
      <c r="R164" s="103">
        <f>SUM(R165:R171)</f>
        <v>529000</v>
      </c>
      <c r="S164" s="103">
        <f>SUM(S165:S171)</f>
        <v>430000</v>
      </c>
      <c r="T164" s="38"/>
      <c r="U164" s="35"/>
      <c r="V164" s="224"/>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row>
    <row r="165" spans="1:236" s="36" customFormat="1" ht="45" hidden="1">
      <c r="A165" s="9">
        <v>1</v>
      </c>
      <c r="B165" s="19" t="s">
        <v>158</v>
      </c>
      <c r="C165" s="125"/>
      <c r="D165" s="125" t="s">
        <v>155</v>
      </c>
      <c r="E165" s="125"/>
      <c r="F165" s="125"/>
      <c r="G165" s="125" t="s">
        <v>159</v>
      </c>
      <c r="H165" s="94">
        <v>33000</v>
      </c>
      <c r="I165" s="94"/>
      <c r="J165" s="94"/>
      <c r="K165" s="94"/>
      <c r="L165" s="94"/>
      <c r="M165" s="94"/>
      <c r="N165" s="94"/>
      <c r="O165" s="94">
        <f aca="true" t="shared" si="20" ref="O165:O171">SUM(P165:S165)</f>
        <v>29000</v>
      </c>
      <c r="P165" s="94">
        <v>10000</v>
      </c>
      <c r="Q165" s="94">
        <v>10000</v>
      </c>
      <c r="R165" s="94">
        <v>9000</v>
      </c>
      <c r="S165" s="94"/>
      <c r="T165" s="22" t="s">
        <v>160</v>
      </c>
      <c r="U165" s="43"/>
      <c r="V165" s="224"/>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c r="HZ165" s="35"/>
      <c r="IA165" s="35"/>
      <c r="IB165" s="35"/>
    </row>
    <row r="166" spans="1:236" s="36" customFormat="1" ht="60" hidden="1">
      <c r="A166" s="74">
        <f aca="true" t="shared" si="21" ref="A166:A171">A165+1</f>
        <v>2</v>
      </c>
      <c r="B166" s="19" t="s">
        <v>161</v>
      </c>
      <c r="C166" s="76">
        <v>1</v>
      </c>
      <c r="D166" s="125" t="s">
        <v>40</v>
      </c>
      <c r="E166" s="125"/>
      <c r="F166" s="125"/>
      <c r="G166" s="125" t="s">
        <v>162</v>
      </c>
      <c r="H166" s="94">
        <v>608000</v>
      </c>
      <c r="I166" s="94"/>
      <c r="J166" s="94"/>
      <c r="K166" s="94"/>
      <c r="L166" s="94"/>
      <c r="M166" s="94"/>
      <c r="N166" s="94"/>
      <c r="O166" s="94">
        <f t="shared" si="20"/>
        <v>600000</v>
      </c>
      <c r="P166" s="94">
        <v>200000</v>
      </c>
      <c r="Q166" s="94">
        <v>200000</v>
      </c>
      <c r="R166" s="94">
        <v>200000</v>
      </c>
      <c r="S166" s="94"/>
      <c r="T166" s="22" t="s">
        <v>215</v>
      </c>
      <c r="U166" s="43"/>
      <c r="V166" s="224"/>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row>
    <row r="167" spans="1:236" s="36" customFormat="1" ht="30" hidden="1">
      <c r="A167" s="74">
        <f t="shared" si="21"/>
        <v>3</v>
      </c>
      <c r="B167" s="19" t="s">
        <v>163</v>
      </c>
      <c r="C167" s="76">
        <v>1</v>
      </c>
      <c r="D167" s="125" t="s">
        <v>119</v>
      </c>
      <c r="E167" s="125"/>
      <c r="F167" s="125"/>
      <c r="G167" s="125" t="s">
        <v>164</v>
      </c>
      <c r="H167" s="94">
        <v>50000</v>
      </c>
      <c r="I167" s="94"/>
      <c r="J167" s="94"/>
      <c r="K167" s="94"/>
      <c r="L167" s="94"/>
      <c r="M167" s="94"/>
      <c r="N167" s="94"/>
      <c r="O167" s="94">
        <f t="shared" si="20"/>
        <v>40000</v>
      </c>
      <c r="P167" s="94">
        <v>20000</v>
      </c>
      <c r="Q167" s="94">
        <v>20000</v>
      </c>
      <c r="R167" s="94"/>
      <c r="S167" s="94"/>
      <c r="T167" s="22" t="s">
        <v>165</v>
      </c>
      <c r="U167" s="43"/>
      <c r="V167" s="224"/>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row>
    <row r="168" spans="1:236" s="36" customFormat="1" ht="114" customHeight="1" hidden="1">
      <c r="A168" s="74">
        <f t="shared" si="21"/>
        <v>4</v>
      </c>
      <c r="B168" s="19" t="s">
        <v>216</v>
      </c>
      <c r="C168" s="76">
        <v>1</v>
      </c>
      <c r="D168" s="125" t="s">
        <v>119</v>
      </c>
      <c r="E168" s="125"/>
      <c r="F168" s="125"/>
      <c r="G168" s="125"/>
      <c r="H168" s="94">
        <v>400000</v>
      </c>
      <c r="I168" s="94"/>
      <c r="J168" s="94"/>
      <c r="K168" s="94"/>
      <c r="L168" s="94"/>
      <c r="M168" s="94"/>
      <c r="N168" s="94"/>
      <c r="O168" s="94">
        <f t="shared" si="20"/>
        <v>390000</v>
      </c>
      <c r="P168" s="94">
        <v>50000</v>
      </c>
      <c r="Q168" s="94">
        <v>50000</v>
      </c>
      <c r="R168" s="94">
        <v>100000</v>
      </c>
      <c r="S168" s="94">
        <v>190000</v>
      </c>
      <c r="T168" s="22"/>
      <c r="U168" s="43"/>
      <c r="V168" s="224"/>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row>
    <row r="169" spans="1:236" s="36" customFormat="1" ht="105" hidden="1">
      <c r="A169" s="74">
        <f t="shared" si="21"/>
        <v>5</v>
      </c>
      <c r="B169" s="19" t="s">
        <v>217</v>
      </c>
      <c r="C169" s="76">
        <v>1</v>
      </c>
      <c r="D169" s="125" t="s">
        <v>40</v>
      </c>
      <c r="E169" s="125"/>
      <c r="F169" s="125"/>
      <c r="G169" s="125"/>
      <c r="H169" s="94">
        <v>300000</v>
      </c>
      <c r="I169" s="94"/>
      <c r="J169" s="94"/>
      <c r="K169" s="94"/>
      <c r="L169" s="94"/>
      <c r="M169" s="94"/>
      <c r="N169" s="94"/>
      <c r="O169" s="94">
        <f t="shared" si="20"/>
        <v>290000</v>
      </c>
      <c r="P169" s="94">
        <v>50000</v>
      </c>
      <c r="Q169" s="94">
        <v>50000</v>
      </c>
      <c r="R169" s="94">
        <v>90000</v>
      </c>
      <c r="S169" s="94">
        <v>100000</v>
      </c>
      <c r="T169" s="22"/>
      <c r="U169" s="43"/>
      <c r="V169" s="224"/>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row>
    <row r="170" spans="1:236" s="36" customFormat="1" ht="105" hidden="1">
      <c r="A170" s="74">
        <f t="shared" si="21"/>
        <v>6</v>
      </c>
      <c r="B170" s="19" t="s">
        <v>218</v>
      </c>
      <c r="C170" s="76">
        <v>1</v>
      </c>
      <c r="D170" s="125" t="s">
        <v>47</v>
      </c>
      <c r="E170" s="125"/>
      <c r="F170" s="125"/>
      <c r="G170" s="125"/>
      <c r="H170" s="94">
        <v>300000</v>
      </c>
      <c r="I170" s="94"/>
      <c r="J170" s="94"/>
      <c r="K170" s="94"/>
      <c r="L170" s="94"/>
      <c r="M170" s="94"/>
      <c r="N170" s="94"/>
      <c r="O170" s="94">
        <f t="shared" si="20"/>
        <v>290000</v>
      </c>
      <c r="P170" s="94">
        <v>50000</v>
      </c>
      <c r="Q170" s="94">
        <v>50000</v>
      </c>
      <c r="R170" s="94">
        <v>90000</v>
      </c>
      <c r="S170" s="94">
        <v>100000</v>
      </c>
      <c r="T170" s="22"/>
      <c r="U170" s="43"/>
      <c r="V170" s="224"/>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row>
    <row r="171" spans="1:236" s="36" customFormat="1" ht="0.75" customHeight="1" hidden="1">
      <c r="A171" s="74">
        <f t="shared" si="21"/>
        <v>7</v>
      </c>
      <c r="B171" s="19" t="s">
        <v>219</v>
      </c>
      <c r="C171" s="76">
        <v>1</v>
      </c>
      <c r="D171" s="125"/>
      <c r="E171" s="125"/>
      <c r="F171" s="125"/>
      <c r="G171" s="125"/>
      <c r="H171" s="94">
        <v>250000</v>
      </c>
      <c r="I171" s="94"/>
      <c r="J171" s="94"/>
      <c r="K171" s="94"/>
      <c r="L171" s="94"/>
      <c r="M171" s="94"/>
      <c r="N171" s="94"/>
      <c r="O171" s="94">
        <f t="shared" si="20"/>
        <v>160000</v>
      </c>
      <c r="P171" s="94">
        <v>40000</v>
      </c>
      <c r="Q171" s="94">
        <v>40000</v>
      </c>
      <c r="R171" s="94">
        <v>40000</v>
      </c>
      <c r="S171" s="94">
        <v>40000</v>
      </c>
      <c r="T171" s="22" t="s">
        <v>166</v>
      </c>
      <c r="U171" s="43"/>
      <c r="V171" s="224"/>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row>
    <row r="172" spans="1:236" s="36" customFormat="1" ht="35.25" customHeight="1" hidden="1">
      <c r="A172" s="18" t="s">
        <v>220</v>
      </c>
      <c r="B172" s="4" t="s">
        <v>167</v>
      </c>
      <c r="C172" s="102">
        <f>SUM(C173:C175)</f>
        <v>3</v>
      </c>
      <c r="D172" s="129"/>
      <c r="E172" s="129"/>
      <c r="F172" s="128"/>
      <c r="G172" s="129"/>
      <c r="H172" s="103">
        <f aca="true" t="shared" si="22" ref="H172:S172">SUM(H173:H175)</f>
        <v>190000</v>
      </c>
      <c r="I172" s="103">
        <f t="shared" si="22"/>
        <v>0</v>
      </c>
      <c r="J172" s="103">
        <f t="shared" si="22"/>
        <v>0</v>
      </c>
      <c r="K172" s="103">
        <f t="shared" si="22"/>
        <v>0</v>
      </c>
      <c r="L172" s="103">
        <f t="shared" si="22"/>
        <v>0</v>
      </c>
      <c r="M172" s="103">
        <f t="shared" si="22"/>
        <v>0</v>
      </c>
      <c r="N172" s="103">
        <f t="shared" si="22"/>
        <v>0</v>
      </c>
      <c r="O172" s="103">
        <f t="shared" si="22"/>
        <v>165000</v>
      </c>
      <c r="P172" s="103">
        <f t="shared" si="22"/>
        <v>35000</v>
      </c>
      <c r="Q172" s="103">
        <f t="shared" si="22"/>
        <v>50000</v>
      </c>
      <c r="R172" s="103">
        <f t="shared" si="22"/>
        <v>60000</v>
      </c>
      <c r="S172" s="103">
        <f t="shared" si="22"/>
        <v>20000</v>
      </c>
      <c r="T172" s="38"/>
      <c r="U172" s="35"/>
      <c r="V172" s="224"/>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row>
    <row r="173" spans="1:236" s="36" customFormat="1" ht="109.5" customHeight="1" hidden="1">
      <c r="A173" s="74">
        <v>1</v>
      </c>
      <c r="B173" s="19" t="s">
        <v>170</v>
      </c>
      <c r="C173" s="76">
        <v>1</v>
      </c>
      <c r="D173" s="125" t="s">
        <v>119</v>
      </c>
      <c r="E173" s="125"/>
      <c r="F173" s="125"/>
      <c r="G173" s="125" t="s">
        <v>221</v>
      </c>
      <c r="H173" s="94">
        <v>70000</v>
      </c>
      <c r="I173" s="94"/>
      <c r="J173" s="94"/>
      <c r="K173" s="94"/>
      <c r="L173" s="94"/>
      <c r="M173" s="94"/>
      <c r="N173" s="94"/>
      <c r="O173" s="94">
        <f>SUM(P173:S173)</f>
        <v>60000</v>
      </c>
      <c r="P173" s="94">
        <v>20000</v>
      </c>
      <c r="Q173" s="94">
        <v>20000</v>
      </c>
      <c r="R173" s="94">
        <v>20000</v>
      </c>
      <c r="S173" s="94"/>
      <c r="T173" s="22" t="s">
        <v>168</v>
      </c>
      <c r="U173" s="43"/>
      <c r="V173" s="224"/>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row>
    <row r="174" spans="1:236" s="36" customFormat="1" ht="45" hidden="1">
      <c r="A174" s="74">
        <f>A173+1</f>
        <v>2</v>
      </c>
      <c r="B174" s="19" t="s">
        <v>171</v>
      </c>
      <c r="C174" s="76">
        <v>1</v>
      </c>
      <c r="D174" s="125" t="s">
        <v>119</v>
      </c>
      <c r="E174" s="125"/>
      <c r="F174" s="125"/>
      <c r="G174" s="125" t="s">
        <v>221</v>
      </c>
      <c r="H174" s="94">
        <v>70000</v>
      </c>
      <c r="I174" s="94"/>
      <c r="J174" s="94"/>
      <c r="K174" s="94"/>
      <c r="L174" s="94"/>
      <c r="M174" s="94"/>
      <c r="N174" s="94"/>
      <c r="O174" s="94">
        <f>SUM(P174:S174)</f>
        <v>65000</v>
      </c>
      <c r="P174" s="94">
        <v>5000</v>
      </c>
      <c r="Q174" s="94">
        <v>20000</v>
      </c>
      <c r="R174" s="94">
        <v>20000</v>
      </c>
      <c r="S174" s="94">
        <v>20000</v>
      </c>
      <c r="T174" s="22" t="s">
        <v>149</v>
      </c>
      <c r="U174" s="43"/>
      <c r="V174" s="224"/>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row>
    <row r="175" spans="1:236" s="36" customFormat="1" ht="45" hidden="1">
      <c r="A175" s="74">
        <f>A174+1</f>
        <v>3</v>
      </c>
      <c r="B175" s="19" t="s">
        <v>169</v>
      </c>
      <c r="C175" s="76">
        <v>1</v>
      </c>
      <c r="D175" s="125" t="s">
        <v>49</v>
      </c>
      <c r="E175" s="125"/>
      <c r="F175" s="125"/>
      <c r="G175" s="125" t="s">
        <v>222</v>
      </c>
      <c r="H175" s="94">
        <v>50000</v>
      </c>
      <c r="I175" s="94"/>
      <c r="J175" s="94"/>
      <c r="K175" s="94"/>
      <c r="L175" s="94"/>
      <c r="M175" s="94"/>
      <c r="N175" s="94"/>
      <c r="O175" s="94">
        <f>SUM(P175:S175)</f>
        <v>40000</v>
      </c>
      <c r="P175" s="94">
        <v>10000</v>
      </c>
      <c r="Q175" s="94">
        <v>10000</v>
      </c>
      <c r="R175" s="94">
        <v>20000</v>
      </c>
      <c r="S175" s="94"/>
      <c r="T175" s="22" t="s">
        <v>149</v>
      </c>
      <c r="U175" s="43"/>
      <c r="V175" s="224"/>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row>
    <row r="176" spans="1:236" s="36" customFormat="1" ht="15" hidden="1">
      <c r="A176" s="18" t="s">
        <v>5</v>
      </c>
      <c r="B176" s="4" t="s">
        <v>156</v>
      </c>
      <c r="C176" s="102">
        <f>SUM(C177:C177)</f>
        <v>1</v>
      </c>
      <c r="D176" s="102"/>
      <c r="E176" s="102"/>
      <c r="F176" s="102"/>
      <c r="G176" s="102"/>
      <c r="H176" s="103">
        <f>SUM(H177:H177)</f>
        <v>60000</v>
      </c>
      <c r="I176" s="103">
        <f>SUM(I177:I177)</f>
        <v>0</v>
      </c>
      <c r="J176" s="103">
        <f>SUM(J177:J177)</f>
        <v>0</v>
      </c>
      <c r="K176" s="103"/>
      <c r="L176" s="103"/>
      <c r="M176" s="103"/>
      <c r="N176" s="103"/>
      <c r="O176" s="103">
        <f>SUM(O177:O177)</f>
        <v>55000</v>
      </c>
      <c r="P176" s="103">
        <f>SUM(P177:P177)</f>
        <v>10000</v>
      </c>
      <c r="Q176" s="103">
        <f>SUM(Q177:Q177)</f>
        <v>10000</v>
      </c>
      <c r="R176" s="103">
        <f>SUM(R177:R177)</f>
        <v>15000</v>
      </c>
      <c r="S176" s="103">
        <f>SUM(S177:S177)</f>
        <v>20000</v>
      </c>
      <c r="T176" s="38"/>
      <c r="U176" s="35"/>
      <c r="V176" s="224"/>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row>
    <row r="177" spans="1:236" s="36" customFormat="1" ht="75" hidden="1">
      <c r="A177" s="9">
        <v>1</v>
      </c>
      <c r="B177" s="19" t="s">
        <v>196</v>
      </c>
      <c r="C177" s="76">
        <v>1</v>
      </c>
      <c r="D177" s="125"/>
      <c r="E177" s="125"/>
      <c r="F177" s="125"/>
      <c r="G177" s="125"/>
      <c r="H177" s="94">
        <v>60000</v>
      </c>
      <c r="I177" s="94"/>
      <c r="J177" s="94"/>
      <c r="K177" s="94"/>
      <c r="L177" s="94"/>
      <c r="M177" s="94"/>
      <c r="N177" s="94"/>
      <c r="O177" s="94">
        <f>SUM(P177:S177)</f>
        <v>55000</v>
      </c>
      <c r="P177" s="94">
        <v>10000</v>
      </c>
      <c r="Q177" s="94">
        <v>10000</v>
      </c>
      <c r="R177" s="94">
        <v>15000</v>
      </c>
      <c r="S177" s="94">
        <v>20000</v>
      </c>
      <c r="T177" s="22" t="s">
        <v>197</v>
      </c>
      <c r="U177" s="43"/>
      <c r="V177" s="224"/>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row>
    <row r="178" spans="1:236" s="131" customFormat="1" ht="15" hidden="1">
      <c r="A178" s="18" t="s">
        <v>6</v>
      </c>
      <c r="B178" s="4" t="s">
        <v>154</v>
      </c>
      <c r="C178" s="102">
        <f>SUM(C179:C179)</f>
        <v>1</v>
      </c>
      <c r="D178" s="129"/>
      <c r="E178" s="129"/>
      <c r="F178" s="129"/>
      <c r="G178" s="129"/>
      <c r="H178" s="103">
        <f>SUM(H179:H179)</f>
        <v>200000</v>
      </c>
      <c r="I178" s="103">
        <f>SUM(I179:I179)</f>
        <v>0</v>
      </c>
      <c r="J178" s="103">
        <f>SUM(J179:J179)</f>
        <v>0</v>
      </c>
      <c r="K178" s="103"/>
      <c r="L178" s="103"/>
      <c r="M178" s="103"/>
      <c r="N178" s="103"/>
      <c r="O178" s="103">
        <f>SUM(O179:O179)</f>
        <v>160000</v>
      </c>
      <c r="P178" s="103">
        <f>SUM(P179:P179)</f>
        <v>40000</v>
      </c>
      <c r="Q178" s="103">
        <f>SUM(Q179:Q179)</f>
        <v>40000</v>
      </c>
      <c r="R178" s="103">
        <f>SUM(R179:R179)</f>
        <v>40000</v>
      </c>
      <c r="S178" s="103">
        <f>SUM(S179:S179)</f>
        <v>40000</v>
      </c>
      <c r="T178" s="38"/>
      <c r="U178" s="35"/>
      <c r="V178" s="242"/>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c r="CV178" s="130"/>
      <c r="CW178" s="130"/>
      <c r="CX178" s="130"/>
      <c r="CY178" s="130"/>
      <c r="CZ178" s="130"/>
      <c r="DA178" s="130"/>
      <c r="DB178" s="130"/>
      <c r="DC178" s="130"/>
      <c r="DD178" s="130"/>
      <c r="DE178" s="130"/>
      <c r="DF178" s="130"/>
      <c r="DG178" s="130"/>
      <c r="DH178" s="130"/>
      <c r="DI178" s="130"/>
      <c r="DJ178" s="130"/>
      <c r="DK178" s="130"/>
      <c r="DL178" s="130"/>
      <c r="DM178" s="130"/>
      <c r="DN178" s="130"/>
      <c r="DO178" s="130"/>
      <c r="DP178" s="130"/>
      <c r="DQ178" s="130"/>
      <c r="DR178" s="130"/>
      <c r="DS178" s="130"/>
      <c r="DT178" s="130"/>
      <c r="DU178" s="130"/>
      <c r="DV178" s="130"/>
      <c r="DW178" s="130"/>
      <c r="DX178" s="130"/>
      <c r="DY178" s="130"/>
      <c r="DZ178" s="130"/>
      <c r="EA178" s="130"/>
      <c r="EB178" s="130"/>
      <c r="EC178" s="130"/>
      <c r="ED178" s="130"/>
      <c r="EE178" s="130"/>
      <c r="EF178" s="130"/>
      <c r="EG178" s="130"/>
      <c r="EH178" s="130"/>
      <c r="EI178" s="130"/>
      <c r="EJ178" s="130"/>
      <c r="EK178" s="130"/>
      <c r="EL178" s="130"/>
      <c r="EM178" s="130"/>
      <c r="EN178" s="130"/>
      <c r="EO178" s="130"/>
      <c r="EP178" s="130"/>
      <c r="EQ178" s="130"/>
      <c r="ER178" s="130"/>
      <c r="ES178" s="130"/>
      <c r="ET178" s="130"/>
      <c r="EU178" s="130"/>
      <c r="EV178" s="130"/>
      <c r="EW178" s="130"/>
      <c r="EX178" s="130"/>
      <c r="EY178" s="130"/>
      <c r="EZ178" s="130"/>
      <c r="FA178" s="130"/>
      <c r="FB178" s="130"/>
      <c r="FC178" s="130"/>
      <c r="FD178" s="130"/>
      <c r="FE178" s="130"/>
      <c r="FF178" s="130"/>
      <c r="FG178" s="130"/>
      <c r="FH178" s="130"/>
      <c r="FI178" s="130"/>
      <c r="FJ178" s="130"/>
      <c r="FK178" s="130"/>
      <c r="FL178" s="130"/>
      <c r="FM178" s="130"/>
      <c r="FN178" s="130"/>
      <c r="FO178" s="130"/>
      <c r="FP178" s="130"/>
      <c r="FQ178" s="130"/>
      <c r="FR178" s="130"/>
      <c r="FS178" s="130"/>
      <c r="FT178" s="130"/>
      <c r="FU178" s="130"/>
      <c r="FV178" s="130"/>
      <c r="FW178" s="130"/>
      <c r="FX178" s="130"/>
      <c r="FY178" s="130"/>
      <c r="FZ178" s="130"/>
      <c r="GA178" s="130"/>
      <c r="GB178" s="130"/>
      <c r="GC178" s="130"/>
      <c r="GD178" s="130"/>
      <c r="GE178" s="130"/>
      <c r="GF178" s="130"/>
      <c r="GG178" s="130"/>
      <c r="GH178" s="130"/>
      <c r="GI178" s="130"/>
      <c r="GJ178" s="130"/>
      <c r="GK178" s="130"/>
      <c r="GL178" s="130"/>
      <c r="GM178" s="130"/>
      <c r="GN178" s="130"/>
      <c r="GO178" s="130"/>
      <c r="GP178" s="130"/>
      <c r="GQ178" s="130"/>
      <c r="GR178" s="130"/>
      <c r="GS178" s="130"/>
      <c r="GT178" s="130"/>
      <c r="GU178" s="130"/>
      <c r="GV178" s="130"/>
      <c r="GW178" s="130"/>
      <c r="GX178" s="130"/>
      <c r="GY178" s="130"/>
      <c r="GZ178" s="130"/>
      <c r="HA178" s="130"/>
      <c r="HB178" s="130"/>
      <c r="HC178" s="130"/>
      <c r="HD178" s="130"/>
      <c r="HE178" s="130"/>
      <c r="HF178" s="130"/>
      <c r="HG178" s="130"/>
      <c r="HH178" s="130"/>
      <c r="HI178" s="130"/>
      <c r="HJ178" s="130"/>
      <c r="HK178" s="130"/>
      <c r="HL178" s="130"/>
      <c r="HM178" s="130"/>
      <c r="HN178" s="130"/>
      <c r="HO178" s="130"/>
      <c r="HP178" s="130"/>
      <c r="HQ178" s="130"/>
      <c r="HR178" s="130"/>
      <c r="HS178" s="130"/>
      <c r="HT178" s="130"/>
      <c r="HU178" s="130"/>
      <c r="HV178" s="130"/>
      <c r="HW178" s="130"/>
      <c r="HX178" s="130"/>
      <c r="HY178" s="130"/>
      <c r="HZ178" s="130"/>
      <c r="IA178" s="130"/>
      <c r="IB178" s="130"/>
    </row>
    <row r="179" spans="1:236" s="127" customFormat="1" ht="86.25" customHeight="1" hidden="1">
      <c r="A179" s="74">
        <v>1</v>
      </c>
      <c r="B179" s="19" t="s">
        <v>194</v>
      </c>
      <c r="C179" s="76">
        <v>1</v>
      </c>
      <c r="D179" s="125"/>
      <c r="E179" s="125"/>
      <c r="F179" s="125"/>
      <c r="G179" s="125"/>
      <c r="H179" s="94">
        <v>200000</v>
      </c>
      <c r="I179" s="94"/>
      <c r="J179" s="94"/>
      <c r="K179" s="94"/>
      <c r="L179" s="94"/>
      <c r="M179" s="94"/>
      <c r="N179" s="94"/>
      <c r="O179" s="94">
        <f>SUM(P179:S179)</f>
        <v>160000</v>
      </c>
      <c r="P179" s="94">
        <v>40000</v>
      </c>
      <c r="Q179" s="94">
        <v>40000</v>
      </c>
      <c r="R179" s="94">
        <v>40000</v>
      </c>
      <c r="S179" s="94">
        <v>40000</v>
      </c>
      <c r="T179" s="22" t="s">
        <v>195</v>
      </c>
      <c r="U179" s="43"/>
      <c r="V179" s="241"/>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c r="CZ179" s="126"/>
      <c r="DA179" s="126"/>
      <c r="DB179" s="126"/>
      <c r="DC179" s="126"/>
      <c r="DD179" s="126"/>
      <c r="DE179" s="126"/>
      <c r="DF179" s="126"/>
      <c r="DG179" s="126"/>
      <c r="DH179" s="126"/>
      <c r="DI179" s="126"/>
      <c r="DJ179" s="126"/>
      <c r="DK179" s="126"/>
      <c r="DL179" s="126"/>
      <c r="DM179" s="126"/>
      <c r="DN179" s="126"/>
      <c r="DO179" s="126"/>
      <c r="DP179" s="126"/>
      <c r="DQ179" s="126"/>
      <c r="DR179" s="126"/>
      <c r="DS179" s="126"/>
      <c r="DT179" s="126"/>
      <c r="DU179" s="126"/>
      <c r="DV179" s="126"/>
      <c r="DW179" s="126"/>
      <c r="DX179" s="126"/>
      <c r="DY179" s="126"/>
      <c r="DZ179" s="126"/>
      <c r="EA179" s="126"/>
      <c r="EB179" s="126"/>
      <c r="EC179" s="126"/>
      <c r="ED179" s="126"/>
      <c r="EE179" s="126"/>
      <c r="EF179" s="126"/>
      <c r="EG179" s="126"/>
      <c r="EH179" s="126"/>
      <c r="EI179" s="126"/>
      <c r="EJ179" s="126"/>
      <c r="EK179" s="126"/>
      <c r="EL179" s="126"/>
      <c r="EM179" s="126"/>
      <c r="EN179" s="126"/>
      <c r="EO179" s="126"/>
      <c r="EP179" s="126"/>
      <c r="EQ179" s="126"/>
      <c r="ER179" s="126"/>
      <c r="ES179" s="126"/>
      <c r="ET179" s="126"/>
      <c r="EU179" s="126"/>
      <c r="EV179" s="126"/>
      <c r="EW179" s="126"/>
      <c r="EX179" s="126"/>
      <c r="EY179" s="126"/>
      <c r="EZ179" s="126"/>
      <c r="FA179" s="126"/>
      <c r="FB179" s="126"/>
      <c r="FC179" s="126"/>
      <c r="FD179" s="126"/>
      <c r="FE179" s="126"/>
      <c r="FF179" s="126"/>
      <c r="FG179" s="126"/>
      <c r="FH179" s="126"/>
      <c r="FI179" s="126"/>
      <c r="FJ179" s="126"/>
      <c r="FK179" s="126"/>
      <c r="FL179" s="126"/>
      <c r="FM179" s="126"/>
      <c r="FN179" s="126"/>
      <c r="FO179" s="126"/>
      <c r="FP179" s="126"/>
      <c r="FQ179" s="126"/>
      <c r="FR179" s="126"/>
      <c r="FS179" s="126"/>
      <c r="FT179" s="126"/>
      <c r="FU179" s="126"/>
      <c r="FV179" s="126"/>
      <c r="FW179" s="126"/>
      <c r="FX179" s="126"/>
      <c r="FY179" s="126"/>
      <c r="FZ179" s="126"/>
      <c r="GA179" s="126"/>
      <c r="GB179" s="126"/>
      <c r="GC179" s="126"/>
      <c r="GD179" s="126"/>
      <c r="GE179" s="126"/>
      <c r="GF179" s="126"/>
      <c r="GG179" s="126"/>
      <c r="GH179" s="126"/>
      <c r="GI179" s="126"/>
      <c r="GJ179" s="126"/>
      <c r="GK179" s="126"/>
      <c r="GL179" s="126"/>
      <c r="GM179" s="126"/>
      <c r="GN179" s="126"/>
      <c r="GO179" s="126"/>
      <c r="GP179" s="126"/>
      <c r="GQ179" s="126"/>
      <c r="GR179" s="126"/>
      <c r="GS179" s="126"/>
      <c r="GT179" s="126"/>
      <c r="GU179" s="126"/>
      <c r="GV179" s="126"/>
      <c r="GW179" s="126"/>
      <c r="GX179" s="126"/>
      <c r="GY179" s="126"/>
      <c r="GZ179" s="126"/>
      <c r="HA179" s="126"/>
      <c r="HB179" s="126"/>
      <c r="HC179" s="126"/>
      <c r="HD179" s="126"/>
      <c r="HE179" s="126"/>
      <c r="HF179" s="126"/>
      <c r="HG179" s="126"/>
      <c r="HH179" s="126"/>
      <c r="HI179" s="126"/>
      <c r="HJ179" s="126"/>
      <c r="HK179" s="126"/>
      <c r="HL179" s="126"/>
      <c r="HM179" s="126"/>
      <c r="HN179" s="126"/>
      <c r="HO179" s="126"/>
      <c r="HP179" s="126"/>
      <c r="HQ179" s="126"/>
      <c r="HR179" s="126"/>
      <c r="HS179" s="126"/>
      <c r="HT179" s="126"/>
      <c r="HU179" s="126"/>
      <c r="HV179" s="126"/>
      <c r="HW179" s="126"/>
      <c r="HX179" s="126"/>
      <c r="HY179" s="126"/>
      <c r="HZ179" s="126"/>
      <c r="IA179" s="126"/>
      <c r="IB179" s="126"/>
    </row>
    <row r="180" spans="1:236" s="36" customFormat="1" ht="30" hidden="1">
      <c r="A180" s="18" t="s">
        <v>172</v>
      </c>
      <c r="B180" s="4" t="s">
        <v>173</v>
      </c>
      <c r="C180" s="102">
        <f>SUM(C181:C181)</f>
        <v>1</v>
      </c>
      <c r="D180" s="129"/>
      <c r="E180" s="129"/>
      <c r="F180" s="128"/>
      <c r="G180" s="129"/>
      <c r="H180" s="103">
        <f>SUM(H181:H181)</f>
        <v>65000</v>
      </c>
      <c r="I180" s="103">
        <f>SUM(I181:I181)</f>
        <v>65000</v>
      </c>
      <c r="J180" s="103">
        <f>SUM(J181:J181)</f>
        <v>65000</v>
      </c>
      <c r="K180" s="103"/>
      <c r="L180" s="103"/>
      <c r="M180" s="103"/>
      <c r="N180" s="103"/>
      <c r="O180" s="103">
        <f>SUM(O181:O181)</f>
        <v>55000</v>
      </c>
      <c r="P180" s="103">
        <f>SUM(P181:P181)</f>
        <v>10000</v>
      </c>
      <c r="Q180" s="103">
        <f>SUM(Q181:Q181)</f>
        <v>10000</v>
      </c>
      <c r="R180" s="103">
        <f>SUM(R181:R181)</f>
        <v>15000</v>
      </c>
      <c r="S180" s="103">
        <f>SUM(S181:S181)</f>
        <v>20000</v>
      </c>
      <c r="T180" s="38"/>
      <c r="U180" s="35"/>
      <c r="V180" s="224"/>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row>
    <row r="181" spans="1:236" s="36" customFormat="1" ht="92.25" customHeight="1" hidden="1">
      <c r="A181" s="9">
        <v>1</v>
      </c>
      <c r="B181" s="19" t="s">
        <v>198</v>
      </c>
      <c r="C181" s="76">
        <v>1</v>
      </c>
      <c r="D181" s="125"/>
      <c r="E181" s="125"/>
      <c r="F181" s="125"/>
      <c r="G181" s="125"/>
      <c r="H181" s="94">
        <v>65000</v>
      </c>
      <c r="I181" s="94">
        <v>65000</v>
      </c>
      <c r="J181" s="94">
        <v>65000</v>
      </c>
      <c r="K181" s="94"/>
      <c r="L181" s="94"/>
      <c r="M181" s="94"/>
      <c r="N181" s="94"/>
      <c r="O181" s="94">
        <f>SUM(P181:S181)</f>
        <v>55000</v>
      </c>
      <c r="P181" s="94">
        <v>10000</v>
      </c>
      <c r="Q181" s="94">
        <v>10000</v>
      </c>
      <c r="R181" s="94">
        <v>15000</v>
      </c>
      <c r="S181" s="94">
        <v>20000</v>
      </c>
      <c r="T181" s="22" t="s">
        <v>199</v>
      </c>
      <c r="U181" s="43"/>
      <c r="V181" s="224"/>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row>
    <row r="182" spans="1:236" s="79" customFormat="1" ht="15" hidden="1">
      <c r="A182" s="132"/>
      <c r="B182" s="133"/>
      <c r="C182" s="134"/>
      <c r="D182" s="135"/>
      <c r="E182" s="135"/>
      <c r="F182" s="135"/>
      <c r="G182" s="136"/>
      <c r="H182" s="137"/>
      <c r="I182" s="137"/>
      <c r="J182" s="137"/>
      <c r="K182" s="137"/>
      <c r="L182" s="137"/>
      <c r="M182" s="137"/>
      <c r="N182" s="137"/>
      <c r="O182" s="138"/>
      <c r="P182" s="137"/>
      <c r="Q182" s="137"/>
      <c r="R182" s="137"/>
      <c r="S182" s="137"/>
      <c r="T182" s="139"/>
      <c r="U182" s="78"/>
      <c r="V182" s="232"/>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c r="FO182" s="78"/>
      <c r="FP182" s="78"/>
      <c r="FQ182" s="78"/>
      <c r="FR182" s="78"/>
      <c r="FS182" s="78"/>
      <c r="FT182" s="78"/>
      <c r="FU182" s="78"/>
      <c r="FV182" s="78"/>
      <c r="FW182" s="78"/>
      <c r="FX182" s="78"/>
      <c r="FY182" s="78"/>
      <c r="FZ182" s="78"/>
      <c r="GA182" s="78"/>
      <c r="GB182" s="78"/>
      <c r="GC182" s="78"/>
      <c r="GD182" s="78"/>
      <c r="GE182" s="78"/>
      <c r="GF182" s="78"/>
      <c r="GG182" s="78"/>
      <c r="GH182" s="78"/>
      <c r="GI182" s="78"/>
      <c r="GJ182" s="78"/>
      <c r="GK182" s="78"/>
      <c r="GL182" s="78"/>
      <c r="GM182" s="78"/>
      <c r="GN182" s="78"/>
      <c r="GO182" s="78"/>
      <c r="GP182" s="78"/>
      <c r="GQ182" s="78"/>
      <c r="GR182" s="78"/>
      <c r="GS182" s="78"/>
      <c r="GT182" s="78"/>
      <c r="GU182" s="78"/>
      <c r="GV182" s="78"/>
      <c r="GW182" s="78"/>
      <c r="GX182" s="78"/>
      <c r="GY182" s="78"/>
      <c r="GZ182" s="78"/>
      <c r="HA182" s="78"/>
      <c r="HB182" s="78"/>
      <c r="HC182" s="78"/>
      <c r="HD182" s="78"/>
      <c r="HE182" s="78"/>
      <c r="HF182" s="78"/>
      <c r="HG182" s="78"/>
      <c r="HH182" s="78"/>
      <c r="HI182" s="78"/>
      <c r="HJ182" s="78"/>
      <c r="HK182" s="78"/>
      <c r="HL182" s="78"/>
      <c r="HM182" s="78"/>
      <c r="HN182" s="78"/>
      <c r="HO182" s="78"/>
      <c r="HP182" s="78"/>
      <c r="HQ182" s="78"/>
      <c r="HR182" s="78"/>
      <c r="HS182" s="78"/>
      <c r="HT182" s="78"/>
      <c r="HU182" s="78"/>
      <c r="HV182" s="78"/>
      <c r="HW182" s="78"/>
      <c r="HX182" s="78"/>
      <c r="HY182" s="78"/>
      <c r="HZ182" s="78"/>
      <c r="IA182" s="78"/>
      <c r="IB182" s="78"/>
    </row>
    <row r="183" spans="1:236" s="154" customFormat="1" ht="31.5" customHeight="1">
      <c r="A183" s="249">
        <v>1</v>
      </c>
      <c r="B183" s="250" t="s">
        <v>251</v>
      </c>
      <c r="C183" s="251"/>
      <c r="D183" s="251"/>
      <c r="E183" s="251"/>
      <c r="F183" s="251"/>
      <c r="G183" s="251"/>
      <c r="H183" s="252"/>
      <c r="I183" s="252"/>
      <c r="J183" s="252"/>
      <c r="K183" s="252"/>
      <c r="L183" s="252"/>
      <c r="M183" s="252"/>
      <c r="N183" s="252"/>
      <c r="O183" s="253"/>
      <c r="P183" s="252"/>
      <c r="Q183" s="252"/>
      <c r="R183" s="252"/>
      <c r="S183" s="252"/>
      <c r="T183" s="254"/>
      <c r="U183" s="153"/>
      <c r="V183" s="24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153"/>
      <c r="DT183" s="153"/>
      <c r="DU183" s="153"/>
      <c r="DV183" s="153"/>
      <c r="DW183" s="153"/>
      <c r="DX183" s="153"/>
      <c r="DY183" s="153"/>
      <c r="DZ183" s="153"/>
      <c r="EA183" s="153"/>
      <c r="EB183" s="153"/>
      <c r="EC183" s="153"/>
      <c r="ED183" s="153"/>
      <c r="EE183" s="153"/>
      <c r="EF183" s="153"/>
      <c r="EG183" s="153"/>
      <c r="EH183" s="153"/>
      <c r="EI183" s="153"/>
      <c r="EJ183" s="153"/>
      <c r="EK183" s="153"/>
      <c r="EL183" s="153"/>
      <c r="EM183" s="153"/>
      <c r="EN183" s="153"/>
      <c r="EO183" s="153"/>
      <c r="EP183" s="153"/>
      <c r="EQ183" s="153"/>
      <c r="ER183" s="153"/>
      <c r="ES183" s="153"/>
      <c r="ET183" s="153"/>
      <c r="EU183" s="153"/>
      <c r="EV183" s="153"/>
      <c r="EW183" s="153"/>
      <c r="EX183" s="153"/>
      <c r="EY183" s="153"/>
      <c r="EZ183" s="153"/>
      <c r="FA183" s="153"/>
      <c r="FB183" s="153"/>
      <c r="FC183" s="153"/>
      <c r="FD183" s="153"/>
      <c r="FE183" s="153"/>
      <c r="FF183" s="153"/>
      <c r="FG183" s="153"/>
      <c r="FH183" s="153"/>
      <c r="FI183" s="153"/>
      <c r="FJ183" s="153"/>
      <c r="FK183" s="153"/>
      <c r="FL183" s="153"/>
      <c r="FM183" s="153"/>
      <c r="FN183" s="153"/>
      <c r="FO183" s="153"/>
      <c r="FP183" s="153"/>
      <c r="FQ183" s="153"/>
      <c r="FR183" s="153"/>
      <c r="FS183" s="153"/>
      <c r="FT183" s="153"/>
      <c r="FU183" s="153"/>
      <c r="FV183" s="153"/>
      <c r="FW183" s="153"/>
      <c r="FX183" s="153"/>
      <c r="FY183" s="153"/>
      <c r="FZ183" s="153"/>
      <c r="GA183" s="153"/>
      <c r="GB183" s="153"/>
      <c r="GC183" s="153"/>
      <c r="GD183" s="153"/>
      <c r="GE183" s="153"/>
      <c r="GF183" s="153"/>
      <c r="GG183" s="153"/>
      <c r="GH183" s="153"/>
      <c r="GI183" s="153"/>
      <c r="GJ183" s="153"/>
      <c r="GK183" s="153"/>
      <c r="GL183" s="153"/>
      <c r="GM183" s="153"/>
      <c r="GN183" s="153"/>
      <c r="GO183" s="153"/>
      <c r="GP183" s="153"/>
      <c r="GQ183" s="153"/>
      <c r="GR183" s="153"/>
      <c r="GS183" s="153"/>
      <c r="GT183" s="153"/>
      <c r="GU183" s="153"/>
      <c r="GV183" s="153"/>
      <c r="GW183" s="153"/>
      <c r="GX183" s="153"/>
      <c r="GY183" s="153"/>
      <c r="GZ183" s="153"/>
      <c r="HA183" s="153"/>
      <c r="HB183" s="153"/>
      <c r="HC183" s="153"/>
      <c r="HD183" s="153"/>
      <c r="HE183" s="153"/>
      <c r="HF183" s="153"/>
      <c r="HG183" s="153"/>
      <c r="HH183" s="153"/>
      <c r="HI183" s="153"/>
      <c r="HJ183" s="153"/>
      <c r="HK183" s="153"/>
      <c r="HL183" s="153"/>
      <c r="HM183" s="153"/>
      <c r="HN183" s="153"/>
      <c r="HO183" s="153"/>
      <c r="HP183" s="153"/>
      <c r="HQ183" s="153"/>
      <c r="HR183" s="153"/>
      <c r="HS183" s="153"/>
      <c r="HT183" s="153"/>
      <c r="HU183" s="153"/>
      <c r="HV183" s="153"/>
      <c r="HW183" s="153"/>
      <c r="HX183" s="153"/>
      <c r="HY183" s="153"/>
      <c r="HZ183" s="153"/>
      <c r="IA183" s="153"/>
      <c r="IB183" s="153"/>
    </row>
    <row r="184" spans="1:236" s="154" customFormat="1" ht="15.75">
      <c r="A184" s="189"/>
      <c r="B184" s="190"/>
      <c r="C184" s="191"/>
      <c r="D184" s="191"/>
      <c r="E184" s="191"/>
      <c r="F184" s="191"/>
      <c r="G184" s="191"/>
      <c r="H184" s="192"/>
      <c r="I184" s="192"/>
      <c r="J184" s="192"/>
      <c r="K184" s="192"/>
      <c r="L184" s="192"/>
      <c r="M184" s="192"/>
      <c r="N184" s="192"/>
      <c r="O184" s="192"/>
      <c r="P184" s="192"/>
      <c r="Q184" s="192"/>
      <c r="R184" s="192"/>
      <c r="S184" s="192"/>
      <c r="T184" s="193"/>
      <c r="U184" s="153"/>
      <c r="V184" s="24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153"/>
      <c r="DT184" s="153"/>
      <c r="DU184" s="153"/>
      <c r="DV184" s="153"/>
      <c r="DW184" s="153"/>
      <c r="DX184" s="153"/>
      <c r="DY184" s="153"/>
      <c r="DZ184" s="153"/>
      <c r="EA184" s="153"/>
      <c r="EB184" s="153"/>
      <c r="EC184" s="153"/>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153"/>
      <c r="GE184" s="153"/>
      <c r="GF184" s="153"/>
      <c r="GG184" s="153"/>
      <c r="GH184" s="153"/>
      <c r="GI184" s="153"/>
      <c r="GJ184" s="153"/>
      <c r="GK184" s="153"/>
      <c r="GL184" s="153"/>
      <c r="GM184" s="153"/>
      <c r="GN184" s="153"/>
      <c r="GO184" s="153"/>
      <c r="GP184" s="153"/>
      <c r="GQ184" s="153"/>
      <c r="GR184" s="153"/>
      <c r="GS184" s="153"/>
      <c r="GT184" s="153"/>
      <c r="GU184" s="153"/>
      <c r="GV184" s="153"/>
      <c r="GW184" s="153"/>
      <c r="GX184" s="153"/>
      <c r="GY184" s="153"/>
      <c r="GZ184" s="153"/>
      <c r="HA184" s="153"/>
      <c r="HB184" s="153"/>
      <c r="HC184" s="153"/>
      <c r="HD184" s="153"/>
      <c r="HE184" s="153"/>
      <c r="HF184" s="153"/>
      <c r="HG184" s="153"/>
      <c r="HH184" s="153"/>
      <c r="HI184" s="153"/>
      <c r="HJ184" s="153"/>
      <c r="HK184" s="153"/>
      <c r="HL184" s="153"/>
      <c r="HM184" s="153"/>
      <c r="HN184" s="153"/>
      <c r="HO184" s="153"/>
      <c r="HP184" s="153"/>
      <c r="HQ184" s="153"/>
      <c r="HR184" s="153"/>
      <c r="HS184" s="153"/>
      <c r="HT184" s="153"/>
      <c r="HU184" s="153"/>
      <c r="HV184" s="153"/>
      <c r="HW184" s="153"/>
      <c r="HX184" s="153"/>
      <c r="HY184" s="153"/>
      <c r="HZ184" s="153"/>
      <c r="IA184" s="153"/>
      <c r="IB184" s="153"/>
    </row>
    <row r="185" spans="1:236" s="168" customFormat="1" ht="15.75">
      <c r="A185" s="155"/>
      <c r="B185" s="203"/>
      <c r="C185" s="185"/>
      <c r="D185" s="185"/>
      <c r="E185" s="185"/>
      <c r="F185" s="163"/>
      <c r="G185" s="157"/>
      <c r="H185" s="158"/>
      <c r="I185" s="158"/>
      <c r="J185" s="158"/>
      <c r="K185" s="158"/>
      <c r="L185" s="158"/>
      <c r="M185" s="158"/>
      <c r="N185" s="158"/>
      <c r="O185" s="158"/>
      <c r="P185" s="158"/>
      <c r="Q185" s="158"/>
      <c r="R185" s="158"/>
      <c r="S185" s="158"/>
      <c r="T185" s="159"/>
      <c r="U185" s="160"/>
      <c r="V185" s="244"/>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7"/>
      <c r="DF185" s="167"/>
      <c r="DG185" s="167"/>
      <c r="DH185" s="167"/>
      <c r="DI185" s="167"/>
      <c r="DJ185" s="167"/>
      <c r="DK185" s="167"/>
      <c r="DL185" s="167"/>
      <c r="DM185" s="167"/>
      <c r="DN185" s="167"/>
      <c r="DO185" s="167"/>
      <c r="DP185" s="167"/>
      <c r="DQ185" s="167"/>
      <c r="DR185" s="167"/>
      <c r="DS185" s="167"/>
      <c r="DT185" s="167"/>
      <c r="DU185" s="167"/>
      <c r="DV185" s="167"/>
      <c r="DW185" s="167"/>
      <c r="DX185" s="167"/>
      <c r="DY185" s="167"/>
      <c r="DZ185" s="167"/>
      <c r="EA185" s="167"/>
      <c r="EB185" s="167"/>
      <c r="EC185" s="167"/>
      <c r="ED185" s="167"/>
      <c r="EE185" s="167"/>
      <c r="EF185" s="167"/>
      <c r="EG185" s="167"/>
      <c r="EH185" s="167"/>
      <c r="EI185" s="167"/>
      <c r="EJ185" s="167"/>
      <c r="EK185" s="167"/>
      <c r="EL185" s="167"/>
      <c r="EM185" s="167"/>
      <c r="EN185" s="167"/>
      <c r="EO185" s="167"/>
      <c r="EP185" s="167"/>
      <c r="EQ185" s="167"/>
      <c r="ER185" s="167"/>
      <c r="ES185" s="167"/>
      <c r="ET185" s="167"/>
      <c r="EU185" s="167"/>
      <c r="EV185" s="167"/>
      <c r="EW185" s="167"/>
      <c r="EX185" s="167"/>
      <c r="EY185" s="167"/>
      <c r="EZ185" s="167"/>
      <c r="FA185" s="167"/>
      <c r="FB185" s="167"/>
      <c r="FC185" s="167"/>
      <c r="FD185" s="167"/>
      <c r="FE185" s="167"/>
      <c r="FF185" s="167"/>
      <c r="FG185" s="167"/>
      <c r="FH185" s="167"/>
      <c r="FI185" s="167"/>
      <c r="FJ185" s="167"/>
      <c r="FK185" s="167"/>
      <c r="FL185" s="167"/>
      <c r="FM185" s="167"/>
      <c r="FN185" s="167"/>
      <c r="FO185" s="167"/>
      <c r="FP185" s="167"/>
      <c r="FQ185" s="167"/>
      <c r="FR185" s="167"/>
      <c r="FS185" s="167"/>
      <c r="FT185" s="167"/>
      <c r="FU185" s="167"/>
      <c r="FV185" s="167"/>
      <c r="FW185" s="167"/>
      <c r="FX185" s="167"/>
      <c r="FY185" s="167"/>
      <c r="FZ185" s="167"/>
      <c r="GA185" s="167"/>
      <c r="GB185" s="167"/>
      <c r="GC185" s="167"/>
      <c r="GD185" s="167"/>
      <c r="GE185" s="167"/>
      <c r="GF185" s="167"/>
      <c r="GG185" s="167"/>
      <c r="GH185" s="167"/>
      <c r="GI185" s="167"/>
      <c r="GJ185" s="167"/>
      <c r="GK185" s="167"/>
      <c r="GL185" s="167"/>
      <c r="GM185" s="167"/>
      <c r="GN185" s="167"/>
      <c r="GO185" s="167"/>
      <c r="GP185" s="167"/>
      <c r="GQ185" s="167"/>
      <c r="GR185" s="167"/>
      <c r="GS185" s="167"/>
      <c r="GT185" s="167"/>
      <c r="GU185" s="167"/>
      <c r="GV185" s="167"/>
      <c r="GW185" s="167"/>
      <c r="GX185" s="167"/>
      <c r="GY185" s="167"/>
      <c r="GZ185" s="167"/>
      <c r="HA185" s="167"/>
      <c r="HB185" s="167"/>
      <c r="HC185" s="167"/>
      <c r="HD185" s="167"/>
      <c r="HE185" s="167"/>
      <c r="HF185" s="167"/>
      <c r="HG185" s="167"/>
      <c r="HH185" s="167"/>
      <c r="HI185" s="167"/>
      <c r="HJ185" s="167"/>
      <c r="HK185" s="167"/>
      <c r="HL185" s="167"/>
      <c r="HM185" s="167"/>
      <c r="HN185" s="167"/>
      <c r="HO185" s="167"/>
      <c r="HP185" s="167"/>
      <c r="HQ185" s="167"/>
      <c r="HR185" s="167"/>
      <c r="HS185" s="167"/>
      <c r="HT185" s="167"/>
      <c r="HU185" s="167"/>
      <c r="HV185" s="167"/>
      <c r="HW185" s="167"/>
      <c r="HX185" s="167"/>
      <c r="HY185" s="167"/>
      <c r="HZ185" s="167"/>
      <c r="IA185" s="167"/>
      <c r="IB185" s="167"/>
    </row>
    <row r="186" spans="1:236" s="162" customFormat="1" ht="15.75">
      <c r="A186" s="155"/>
      <c r="B186" s="156"/>
      <c r="C186" s="157"/>
      <c r="D186" s="157"/>
      <c r="E186" s="157"/>
      <c r="F186" s="157"/>
      <c r="G186" s="157"/>
      <c r="H186" s="158"/>
      <c r="I186" s="158"/>
      <c r="J186" s="158"/>
      <c r="K186" s="158"/>
      <c r="L186" s="158"/>
      <c r="M186" s="158"/>
      <c r="N186" s="158"/>
      <c r="O186" s="158"/>
      <c r="P186" s="158"/>
      <c r="Q186" s="158"/>
      <c r="R186" s="158"/>
      <c r="S186" s="158"/>
      <c r="T186" s="159"/>
      <c r="U186" s="160"/>
      <c r="V186" s="245"/>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1"/>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c r="DL186" s="161"/>
      <c r="DM186" s="161"/>
      <c r="DN186" s="161"/>
      <c r="DO186" s="161"/>
      <c r="DP186" s="161"/>
      <c r="DQ186" s="161"/>
      <c r="DR186" s="161"/>
      <c r="DS186" s="161"/>
      <c r="DT186" s="161"/>
      <c r="DU186" s="161"/>
      <c r="DV186" s="161"/>
      <c r="DW186" s="161"/>
      <c r="DX186" s="161"/>
      <c r="DY186" s="161"/>
      <c r="DZ186" s="161"/>
      <c r="EA186" s="161"/>
      <c r="EB186" s="161"/>
      <c r="EC186" s="161"/>
      <c r="ED186" s="161"/>
      <c r="EE186" s="161"/>
      <c r="EF186" s="161"/>
      <c r="EG186" s="161"/>
      <c r="EH186" s="161"/>
      <c r="EI186" s="161"/>
      <c r="EJ186" s="161"/>
      <c r="EK186" s="161"/>
      <c r="EL186" s="161"/>
      <c r="EM186" s="161"/>
      <c r="EN186" s="161"/>
      <c r="EO186" s="161"/>
      <c r="EP186" s="161"/>
      <c r="EQ186" s="161"/>
      <c r="ER186" s="161"/>
      <c r="ES186" s="161"/>
      <c r="ET186" s="161"/>
      <c r="EU186" s="161"/>
      <c r="EV186" s="161"/>
      <c r="EW186" s="161"/>
      <c r="EX186" s="161"/>
      <c r="EY186" s="161"/>
      <c r="EZ186" s="161"/>
      <c r="FA186" s="161"/>
      <c r="FB186" s="161"/>
      <c r="FC186" s="161"/>
      <c r="FD186" s="161"/>
      <c r="FE186" s="161"/>
      <c r="FF186" s="161"/>
      <c r="FG186" s="161"/>
      <c r="FH186" s="161"/>
      <c r="FI186" s="161"/>
      <c r="FJ186" s="161"/>
      <c r="FK186" s="161"/>
      <c r="FL186" s="161"/>
      <c r="FM186" s="161"/>
      <c r="FN186" s="161"/>
      <c r="FO186" s="161"/>
      <c r="FP186" s="161"/>
      <c r="FQ186" s="161"/>
      <c r="FR186" s="161"/>
      <c r="FS186" s="161"/>
      <c r="FT186" s="161"/>
      <c r="FU186" s="161"/>
      <c r="FV186" s="161"/>
      <c r="FW186" s="161"/>
      <c r="FX186" s="161"/>
      <c r="FY186" s="161"/>
      <c r="FZ186" s="161"/>
      <c r="GA186" s="161"/>
      <c r="GB186" s="161"/>
      <c r="GC186" s="161"/>
      <c r="GD186" s="161"/>
      <c r="GE186" s="161"/>
      <c r="GF186" s="161"/>
      <c r="GG186" s="161"/>
      <c r="GH186" s="161"/>
      <c r="GI186" s="161"/>
      <c r="GJ186" s="161"/>
      <c r="GK186" s="161"/>
      <c r="GL186" s="161"/>
      <c r="GM186" s="161"/>
      <c r="GN186" s="161"/>
      <c r="GO186" s="161"/>
      <c r="GP186" s="161"/>
      <c r="GQ186" s="161"/>
      <c r="GR186" s="161"/>
      <c r="GS186" s="161"/>
      <c r="GT186" s="161"/>
      <c r="GU186" s="161"/>
      <c r="GV186" s="161"/>
      <c r="GW186" s="161"/>
      <c r="GX186" s="161"/>
      <c r="GY186" s="161"/>
      <c r="GZ186" s="161"/>
      <c r="HA186" s="161"/>
      <c r="HB186" s="161"/>
      <c r="HC186" s="161"/>
      <c r="HD186" s="161"/>
      <c r="HE186" s="161"/>
      <c r="HF186" s="161"/>
      <c r="HG186" s="161"/>
      <c r="HH186" s="161"/>
      <c r="HI186" s="161"/>
      <c r="HJ186" s="161"/>
      <c r="HK186" s="161"/>
      <c r="HL186" s="161"/>
      <c r="HM186" s="161"/>
      <c r="HN186" s="161"/>
      <c r="HO186" s="161"/>
      <c r="HP186" s="161"/>
      <c r="HQ186" s="161"/>
      <c r="HR186" s="161"/>
      <c r="HS186" s="161"/>
      <c r="HT186" s="161"/>
      <c r="HU186" s="161"/>
      <c r="HV186" s="161"/>
      <c r="HW186" s="161"/>
      <c r="HX186" s="161"/>
      <c r="HY186" s="161"/>
      <c r="HZ186" s="161"/>
      <c r="IA186" s="161"/>
      <c r="IB186" s="161"/>
    </row>
    <row r="187" spans="1:236" s="168" customFormat="1" ht="15.75">
      <c r="A187" s="155"/>
      <c r="B187" s="156"/>
      <c r="C187" s="163"/>
      <c r="D187" s="204"/>
      <c r="E187" s="204"/>
      <c r="F187" s="204"/>
      <c r="G187" s="157"/>
      <c r="H187" s="164"/>
      <c r="I187" s="164"/>
      <c r="J187" s="165"/>
      <c r="K187" s="166"/>
      <c r="L187" s="166"/>
      <c r="M187" s="166"/>
      <c r="N187" s="165"/>
      <c r="O187" s="158"/>
      <c r="P187" s="158"/>
      <c r="Q187" s="158"/>
      <c r="R187" s="158"/>
      <c r="S187" s="158"/>
      <c r="T187" s="159"/>
      <c r="U187" s="160"/>
      <c r="V187" s="244"/>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c r="BC187" s="167"/>
      <c r="BD187" s="167"/>
      <c r="BE187" s="167"/>
      <c r="BF187" s="167"/>
      <c r="BG187" s="167"/>
      <c r="BH187" s="167"/>
      <c r="BI187" s="167"/>
      <c r="BJ187" s="167"/>
      <c r="BK187" s="167"/>
      <c r="BL187" s="167"/>
      <c r="BM187" s="167"/>
      <c r="BN187" s="167"/>
      <c r="BO187" s="167"/>
      <c r="BP187" s="167"/>
      <c r="BQ187" s="167"/>
      <c r="BR187" s="167"/>
      <c r="BS187" s="167"/>
      <c r="BT187" s="167"/>
      <c r="BU187" s="167"/>
      <c r="BV187" s="167"/>
      <c r="BW187" s="167"/>
      <c r="BX187" s="167"/>
      <c r="BY187" s="167"/>
      <c r="BZ187" s="167"/>
      <c r="CA187" s="167"/>
      <c r="CB187" s="167"/>
      <c r="CC187" s="167"/>
      <c r="CD187" s="167"/>
      <c r="CE187" s="167"/>
      <c r="CF187" s="167"/>
      <c r="CG187" s="167"/>
      <c r="CH187" s="167"/>
      <c r="CI187" s="167"/>
      <c r="CJ187" s="167"/>
      <c r="CK187" s="167"/>
      <c r="CL187" s="167"/>
      <c r="CM187" s="167"/>
      <c r="CN187" s="167"/>
      <c r="CO187" s="167"/>
      <c r="CP187" s="167"/>
      <c r="CQ187" s="167"/>
      <c r="CR187" s="167"/>
      <c r="CS187" s="167"/>
      <c r="CT187" s="167"/>
      <c r="CU187" s="167"/>
      <c r="CV187" s="167"/>
      <c r="CW187" s="167"/>
      <c r="CX187" s="167"/>
      <c r="CY187" s="167"/>
      <c r="CZ187" s="167"/>
      <c r="DA187" s="167"/>
      <c r="DB187" s="167"/>
      <c r="DC187" s="167"/>
      <c r="DD187" s="167"/>
      <c r="DE187" s="167"/>
      <c r="DF187" s="167"/>
      <c r="DG187" s="167"/>
      <c r="DH187" s="167"/>
      <c r="DI187" s="167"/>
      <c r="DJ187" s="167"/>
      <c r="DK187" s="167"/>
      <c r="DL187" s="167"/>
      <c r="DM187" s="167"/>
      <c r="DN187" s="167"/>
      <c r="DO187" s="167"/>
      <c r="DP187" s="167"/>
      <c r="DQ187" s="167"/>
      <c r="DR187" s="167"/>
      <c r="DS187" s="167"/>
      <c r="DT187" s="167"/>
      <c r="DU187" s="167"/>
      <c r="DV187" s="167"/>
      <c r="DW187" s="167"/>
      <c r="DX187" s="167"/>
      <c r="DY187" s="167"/>
      <c r="DZ187" s="167"/>
      <c r="EA187" s="167"/>
      <c r="EB187" s="167"/>
      <c r="EC187" s="167"/>
      <c r="ED187" s="167"/>
      <c r="EE187" s="167"/>
      <c r="EF187" s="167"/>
      <c r="EG187" s="167"/>
      <c r="EH187" s="167"/>
      <c r="EI187" s="167"/>
      <c r="EJ187" s="167"/>
      <c r="EK187" s="167"/>
      <c r="EL187" s="167"/>
      <c r="EM187" s="167"/>
      <c r="EN187" s="167"/>
      <c r="EO187" s="167"/>
      <c r="EP187" s="167"/>
      <c r="EQ187" s="167"/>
      <c r="ER187" s="167"/>
      <c r="ES187" s="167"/>
      <c r="ET187" s="167"/>
      <c r="EU187" s="167"/>
      <c r="EV187" s="167"/>
      <c r="EW187" s="167"/>
      <c r="EX187" s="167"/>
      <c r="EY187" s="167"/>
      <c r="EZ187" s="167"/>
      <c r="FA187" s="167"/>
      <c r="FB187" s="167"/>
      <c r="FC187" s="167"/>
      <c r="FD187" s="167"/>
      <c r="FE187" s="167"/>
      <c r="FF187" s="167"/>
      <c r="FG187" s="167"/>
      <c r="FH187" s="167"/>
      <c r="FI187" s="167"/>
      <c r="FJ187" s="167"/>
      <c r="FK187" s="167"/>
      <c r="FL187" s="167"/>
      <c r="FM187" s="167"/>
      <c r="FN187" s="167"/>
      <c r="FO187" s="167"/>
      <c r="FP187" s="167"/>
      <c r="FQ187" s="167"/>
      <c r="FR187" s="167"/>
      <c r="FS187" s="167"/>
      <c r="FT187" s="167"/>
      <c r="FU187" s="167"/>
      <c r="FV187" s="167"/>
      <c r="FW187" s="167"/>
      <c r="FX187" s="167"/>
      <c r="FY187" s="167"/>
      <c r="FZ187" s="167"/>
      <c r="GA187" s="167"/>
      <c r="GB187" s="167"/>
      <c r="GC187" s="167"/>
      <c r="GD187" s="167"/>
      <c r="GE187" s="167"/>
      <c r="GF187" s="167"/>
      <c r="GG187" s="167"/>
      <c r="GH187" s="167"/>
      <c r="GI187" s="167"/>
      <c r="GJ187" s="167"/>
      <c r="GK187" s="167"/>
      <c r="GL187" s="167"/>
      <c r="GM187" s="167"/>
      <c r="GN187" s="167"/>
      <c r="GO187" s="167"/>
      <c r="GP187" s="167"/>
      <c r="GQ187" s="167"/>
      <c r="GR187" s="167"/>
      <c r="GS187" s="167"/>
      <c r="GT187" s="167"/>
      <c r="GU187" s="167"/>
      <c r="GV187" s="167"/>
      <c r="GW187" s="167"/>
      <c r="GX187" s="167"/>
      <c r="GY187" s="167"/>
      <c r="GZ187" s="167"/>
      <c r="HA187" s="167"/>
      <c r="HB187" s="167"/>
      <c r="HC187" s="167"/>
      <c r="HD187" s="167"/>
      <c r="HE187" s="167"/>
      <c r="HF187" s="167"/>
      <c r="HG187" s="167"/>
      <c r="HH187" s="167"/>
      <c r="HI187" s="167"/>
      <c r="HJ187" s="167"/>
      <c r="HK187" s="167"/>
      <c r="HL187" s="167"/>
      <c r="HM187" s="167"/>
      <c r="HN187" s="167"/>
      <c r="HO187" s="167"/>
      <c r="HP187" s="167"/>
      <c r="HQ187" s="167"/>
      <c r="HR187" s="167"/>
      <c r="HS187" s="167"/>
      <c r="HT187" s="167"/>
      <c r="HU187" s="167"/>
      <c r="HV187" s="167"/>
      <c r="HW187" s="167"/>
      <c r="HX187" s="167"/>
      <c r="HY187" s="167"/>
      <c r="HZ187" s="167"/>
      <c r="IA187" s="167"/>
      <c r="IB187" s="167"/>
    </row>
    <row r="188" spans="1:236" s="168" customFormat="1" ht="15.75">
      <c r="A188" s="155"/>
      <c r="B188" s="156"/>
      <c r="C188" s="163"/>
      <c r="D188" s="163"/>
      <c r="E188" s="163"/>
      <c r="F188" s="163"/>
      <c r="G188" s="163"/>
      <c r="H188" s="205"/>
      <c r="I188" s="164"/>
      <c r="J188" s="165"/>
      <c r="K188" s="166"/>
      <c r="L188" s="166"/>
      <c r="M188" s="166"/>
      <c r="N188" s="165"/>
      <c r="O188" s="158"/>
      <c r="P188" s="158"/>
      <c r="Q188" s="158"/>
      <c r="R188" s="158"/>
      <c r="S188" s="158"/>
      <c r="T188" s="159"/>
      <c r="U188" s="160"/>
      <c r="V188" s="244"/>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c r="BC188" s="167"/>
      <c r="BD188" s="167"/>
      <c r="BE188" s="167"/>
      <c r="BF188" s="167"/>
      <c r="BG188" s="167"/>
      <c r="BH188" s="167"/>
      <c r="BI188" s="167"/>
      <c r="BJ188" s="167"/>
      <c r="BK188" s="167"/>
      <c r="BL188" s="167"/>
      <c r="BM188" s="167"/>
      <c r="BN188" s="167"/>
      <c r="BO188" s="167"/>
      <c r="BP188" s="167"/>
      <c r="BQ188" s="167"/>
      <c r="BR188" s="167"/>
      <c r="BS188" s="167"/>
      <c r="BT188" s="167"/>
      <c r="BU188" s="167"/>
      <c r="BV188" s="167"/>
      <c r="BW188" s="167"/>
      <c r="BX188" s="167"/>
      <c r="BY188" s="167"/>
      <c r="BZ188" s="167"/>
      <c r="CA188" s="167"/>
      <c r="CB188" s="167"/>
      <c r="CC188" s="167"/>
      <c r="CD188" s="167"/>
      <c r="CE188" s="167"/>
      <c r="CF188" s="167"/>
      <c r="CG188" s="167"/>
      <c r="CH188" s="167"/>
      <c r="CI188" s="167"/>
      <c r="CJ188" s="167"/>
      <c r="CK188" s="167"/>
      <c r="CL188" s="167"/>
      <c r="CM188" s="167"/>
      <c r="CN188" s="167"/>
      <c r="CO188" s="167"/>
      <c r="CP188" s="167"/>
      <c r="CQ188" s="167"/>
      <c r="CR188" s="167"/>
      <c r="CS188" s="167"/>
      <c r="CT188" s="167"/>
      <c r="CU188" s="167"/>
      <c r="CV188" s="167"/>
      <c r="CW188" s="167"/>
      <c r="CX188" s="167"/>
      <c r="CY188" s="167"/>
      <c r="CZ188" s="167"/>
      <c r="DA188" s="167"/>
      <c r="DB188" s="167"/>
      <c r="DC188" s="167"/>
      <c r="DD188" s="167"/>
      <c r="DE188" s="167"/>
      <c r="DF188" s="167"/>
      <c r="DG188" s="167"/>
      <c r="DH188" s="167"/>
      <c r="DI188" s="167"/>
      <c r="DJ188" s="167"/>
      <c r="DK188" s="167"/>
      <c r="DL188" s="167"/>
      <c r="DM188" s="167"/>
      <c r="DN188" s="167"/>
      <c r="DO188" s="167"/>
      <c r="DP188" s="167"/>
      <c r="DQ188" s="167"/>
      <c r="DR188" s="167"/>
      <c r="DS188" s="167"/>
      <c r="DT188" s="167"/>
      <c r="DU188" s="167"/>
      <c r="DV188" s="167"/>
      <c r="DW188" s="167"/>
      <c r="DX188" s="167"/>
      <c r="DY188" s="167"/>
      <c r="DZ188" s="167"/>
      <c r="EA188" s="167"/>
      <c r="EB188" s="167"/>
      <c r="EC188" s="167"/>
      <c r="ED188" s="167"/>
      <c r="EE188" s="167"/>
      <c r="EF188" s="167"/>
      <c r="EG188" s="167"/>
      <c r="EH188" s="167"/>
      <c r="EI188" s="167"/>
      <c r="EJ188" s="167"/>
      <c r="EK188" s="167"/>
      <c r="EL188" s="167"/>
      <c r="EM188" s="167"/>
      <c r="EN188" s="167"/>
      <c r="EO188" s="167"/>
      <c r="EP188" s="167"/>
      <c r="EQ188" s="167"/>
      <c r="ER188" s="167"/>
      <c r="ES188" s="167"/>
      <c r="ET188" s="167"/>
      <c r="EU188" s="167"/>
      <c r="EV188" s="167"/>
      <c r="EW188" s="167"/>
      <c r="EX188" s="167"/>
      <c r="EY188" s="167"/>
      <c r="EZ188" s="167"/>
      <c r="FA188" s="167"/>
      <c r="FB188" s="167"/>
      <c r="FC188" s="167"/>
      <c r="FD188" s="167"/>
      <c r="FE188" s="167"/>
      <c r="FF188" s="167"/>
      <c r="FG188" s="167"/>
      <c r="FH188" s="167"/>
      <c r="FI188" s="167"/>
      <c r="FJ188" s="167"/>
      <c r="FK188" s="167"/>
      <c r="FL188" s="167"/>
      <c r="FM188" s="167"/>
      <c r="FN188" s="167"/>
      <c r="FO188" s="167"/>
      <c r="FP188" s="167"/>
      <c r="FQ188" s="167"/>
      <c r="FR188" s="167"/>
      <c r="FS188" s="167"/>
      <c r="FT188" s="167"/>
      <c r="FU188" s="167"/>
      <c r="FV188" s="167"/>
      <c r="FW188" s="167"/>
      <c r="FX188" s="167"/>
      <c r="FY188" s="167"/>
      <c r="FZ188" s="167"/>
      <c r="GA188" s="167"/>
      <c r="GB188" s="167"/>
      <c r="GC188" s="167"/>
      <c r="GD188" s="167"/>
      <c r="GE188" s="167"/>
      <c r="GF188" s="167"/>
      <c r="GG188" s="167"/>
      <c r="GH188" s="167"/>
      <c r="GI188" s="167"/>
      <c r="GJ188" s="167"/>
      <c r="GK188" s="167"/>
      <c r="GL188" s="167"/>
      <c r="GM188" s="167"/>
      <c r="GN188" s="167"/>
      <c r="GO188" s="167"/>
      <c r="GP188" s="167"/>
      <c r="GQ188" s="167"/>
      <c r="GR188" s="167"/>
      <c r="GS188" s="167"/>
      <c r="GT188" s="167"/>
      <c r="GU188" s="167"/>
      <c r="GV188" s="167"/>
      <c r="GW188" s="167"/>
      <c r="GX188" s="167"/>
      <c r="GY188" s="167"/>
      <c r="GZ188" s="167"/>
      <c r="HA188" s="167"/>
      <c r="HB188" s="167"/>
      <c r="HC188" s="167"/>
      <c r="HD188" s="167"/>
      <c r="HE188" s="167"/>
      <c r="HF188" s="167"/>
      <c r="HG188" s="167"/>
      <c r="HH188" s="167"/>
      <c r="HI188" s="167"/>
      <c r="HJ188" s="167"/>
      <c r="HK188" s="167"/>
      <c r="HL188" s="167"/>
      <c r="HM188" s="167"/>
      <c r="HN188" s="167"/>
      <c r="HO188" s="167"/>
      <c r="HP188" s="167"/>
      <c r="HQ188" s="167"/>
      <c r="HR188" s="167"/>
      <c r="HS188" s="167"/>
      <c r="HT188" s="167"/>
      <c r="HU188" s="167"/>
      <c r="HV188" s="167"/>
      <c r="HW188" s="167"/>
      <c r="HX188" s="167"/>
      <c r="HY188" s="167"/>
      <c r="HZ188" s="167"/>
      <c r="IA188" s="167"/>
      <c r="IB188" s="167"/>
    </row>
    <row r="189" spans="1:236" s="168" customFormat="1" ht="15.75">
      <c r="A189" s="155"/>
      <c r="B189" s="156"/>
      <c r="C189" s="163"/>
      <c r="D189" s="163"/>
      <c r="E189" s="163"/>
      <c r="F189" s="163"/>
      <c r="G189" s="163"/>
      <c r="H189" s="206"/>
      <c r="I189" s="164"/>
      <c r="J189" s="165"/>
      <c r="K189" s="166"/>
      <c r="L189" s="166"/>
      <c r="M189" s="166"/>
      <c r="N189" s="165"/>
      <c r="O189" s="158"/>
      <c r="P189" s="158"/>
      <c r="Q189" s="158"/>
      <c r="R189" s="158"/>
      <c r="S189" s="158"/>
      <c r="T189" s="159"/>
      <c r="U189" s="160"/>
      <c r="V189" s="244"/>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c r="BC189" s="167"/>
      <c r="BD189" s="167"/>
      <c r="BE189" s="167"/>
      <c r="BF189" s="167"/>
      <c r="BG189" s="167"/>
      <c r="BH189" s="167"/>
      <c r="BI189" s="167"/>
      <c r="BJ189" s="167"/>
      <c r="BK189" s="167"/>
      <c r="BL189" s="167"/>
      <c r="BM189" s="167"/>
      <c r="BN189" s="167"/>
      <c r="BO189" s="167"/>
      <c r="BP189" s="167"/>
      <c r="BQ189" s="167"/>
      <c r="BR189" s="167"/>
      <c r="BS189" s="167"/>
      <c r="BT189" s="167"/>
      <c r="BU189" s="167"/>
      <c r="BV189" s="167"/>
      <c r="BW189" s="167"/>
      <c r="BX189" s="167"/>
      <c r="BY189" s="167"/>
      <c r="BZ189" s="167"/>
      <c r="CA189" s="167"/>
      <c r="CB189" s="167"/>
      <c r="CC189" s="167"/>
      <c r="CD189" s="167"/>
      <c r="CE189" s="167"/>
      <c r="CF189" s="167"/>
      <c r="CG189" s="167"/>
      <c r="CH189" s="167"/>
      <c r="CI189" s="167"/>
      <c r="CJ189" s="167"/>
      <c r="CK189" s="167"/>
      <c r="CL189" s="167"/>
      <c r="CM189" s="167"/>
      <c r="CN189" s="167"/>
      <c r="CO189" s="167"/>
      <c r="CP189" s="167"/>
      <c r="CQ189" s="167"/>
      <c r="CR189" s="167"/>
      <c r="CS189" s="167"/>
      <c r="CT189" s="167"/>
      <c r="CU189" s="167"/>
      <c r="CV189" s="167"/>
      <c r="CW189" s="167"/>
      <c r="CX189" s="167"/>
      <c r="CY189" s="167"/>
      <c r="CZ189" s="167"/>
      <c r="DA189" s="167"/>
      <c r="DB189" s="167"/>
      <c r="DC189" s="167"/>
      <c r="DD189" s="167"/>
      <c r="DE189" s="167"/>
      <c r="DF189" s="167"/>
      <c r="DG189" s="167"/>
      <c r="DH189" s="167"/>
      <c r="DI189" s="167"/>
      <c r="DJ189" s="167"/>
      <c r="DK189" s="167"/>
      <c r="DL189" s="167"/>
      <c r="DM189" s="167"/>
      <c r="DN189" s="167"/>
      <c r="DO189" s="167"/>
      <c r="DP189" s="167"/>
      <c r="DQ189" s="167"/>
      <c r="DR189" s="167"/>
      <c r="DS189" s="167"/>
      <c r="DT189" s="167"/>
      <c r="DU189" s="167"/>
      <c r="DV189" s="167"/>
      <c r="DW189" s="167"/>
      <c r="DX189" s="167"/>
      <c r="DY189" s="167"/>
      <c r="DZ189" s="167"/>
      <c r="EA189" s="167"/>
      <c r="EB189" s="167"/>
      <c r="EC189" s="167"/>
      <c r="ED189" s="167"/>
      <c r="EE189" s="167"/>
      <c r="EF189" s="167"/>
      <c r="EG189" s="167"/>
      <c r="EH189" s="167"/>
      <c r="EI189" s="167"/>
      <c r="EJ189" s="167"/>
      <c r="EK189" s="167"/>
      <c r="EL189" s="167"/>
      <c r="EM189" s="167"/>
      <c r="EN189" s="167"/>
      <c r="EO189" s="167"/>
      <c r="EP189" s="167"/>
      <c r="EQ189" s="167"/>
      <c r="ER189" s="167"/>
      <c r="ES189" s="167"/>
      <c r="ET189" s="167"/>
      <c r="EU189" s="167"/>
      <c r="EV189" s="167"/>
      <c r="EW189" s="167"/>
      <c r="EX189" s="167"/>
      <c r="EY189" s="167"/>
      <c r="EZ189" s="167"/>
      <c r="FA189" s="167"/>
      <c r="FB189" s="167"/>
      <c r="FC189" s="167"/>
      <c r="FD189" s="167"/>
      <c r="FE189" s="167"/>
      <c r="FF189" s="167"/>
      <c r="FG189" s="167"/>
      <c r="FH189" s="167"/>
      <c r="FI189" s="167"/>
      <c r="FJ189" s="167"/>
      <c r="FK189" s="167"/>
      <c r="FL189" s="167"/>
      <c r="FM189" s="167"/>
      <c r="FN189" s="167"/>
      <c r="FO189" s="167"/>
      <c r="FP189" s="167"/>
      <c r="FQ189" s="167"/>
      <c r="FR189" s="167"/>
      <c r="FS189" s="167"/>
      <c r="FT189" s="167"/>
      <c r="FU189" s="167"/>
      <c r="FV189" s="167"/>
      <c r="FW189" s="167"/>
      <c r="FX189" s="167"/>
      <c r="FY189" s="167"/>
      <c r="FZ189" s="167"/>
      <c r="GA189" s="167"/>
      <c r="GB189" s="167"/>
      <c r="GC189" s="167"/>
      <c r="GD189" s="167"/>
      <c r="GE189" s="167"/>
      <c r="GF189" s="167"/>
      <c r="GG189" s="167"/>
      <c r="GH189" s="167"/>
      <c r="GI189" s="167"/>
      <c r="GJ189" s="167"/>
      <c r="GK189" s="167"/>
      <c r="GL189" s="167"/>
      <c r="GM189" s="167"/>
      <c r="GN189" s="167"/>
      <c r="GO189" s="167"/>
      <c r="GP189" s="167"/>
      <c r="GQ189" s="167"/>
      <c r="GR189" s="167"/>
      <c r="GS189" s="167"/>
      <c r="GT189" s="167"/>
      <c r="GU189" s="167"/>
      <c r="GV189" s="167"/>
      <c r="GW189" s="167"/>
      <c r="GX189" s="167"/>
      <c r="GY189" s="167"/>
      <c r="GZ189" s="167"/>
      <c r="HA189" s="167"/>
      <c r="HB189" s="167"/>
      <c r="HC189" s="167"/>
      <c r="HD189" s="167"/>
      <c r="HE189" s="167"/>
      <c r="HF189" s="167"/>
      <c r="HG189" s="167"/>
      <c r="HH189" s="167"/>
      <c r="HI189" s="167"/>
      <c r="HJ189" s="167"/>
      <c r="HK189" s="167"/>
      <c r="HL189" s="167"/>
      <c r="HM189" s="167"/>
      <c r="HN189" s="167"/>
      <c r="HO189" s="167"/>
      <c r="HP189" s="167"/>
      <c r="HQ189" s="167"/>
      <c r="HR189" s="167"/>
      <c r="HS189" s="167"/>
      <c r="HT189" s="167"/>
      <c r="HU189" s="167"/>
      <c r="HV189" s="167"/>
      <c r="HW189" s="167"/>
      <c r="HX189" s="167"/>
      <c r="HY189" s="167"/>
      <c r="HZ189" s="167"/>
      <c r="IA189" s="167"/>
      <c r="IB189" s="167"/>
    </row>
    <row r="190" spans="1:236" s="168" customFormat="1" ht="15.75">
      <c r="A190" s="169"/>
      <c r="B190" s="255"/>
      <c r="C190" s="187"/>
      <c r="D190" s="256"/>
      <c r="E190" s="256"/>
      <c r="F190" s="256"/>
      <c r="G190" s="256"/>
      <c r="H190" s="257"/>
      <c r="I190" s="257"/>
      <c r="J190" s="258"/>
      <c r="K190" s="170"/>
      <c r="L190" s="170"/>
      <c r="M190" s="188"/>
      <c r="N190" s="258"/>
      <c r="O190" s="170"/>
      <c r="P190" s="170"/>
      <c r="Q190" s="170"/>
      <c r="R190" s="170"/>
      <c r="S190" s="170"/>
      <c r="T190" s="259"/>
      <c r="U190" s="160"/>
      <c r="V190" s="244"/>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67"/>
      <c r="BK190" s="167"/>
      <c r="BL190" s="167"/>
      <c r="BM190" s="167"/>
      <c r="BN190" s="167"/>
      <c r="BO190" s="167"/>
      <c r="BP190" s="167"/>
      <c r="BQ190" s="167"/>
      <c r="BR190" s="167"/>
      <c r="BS190" s="167"/>
      <c r="BT190" s="167"/>
      <c r="BU190" s="167"/>
      <c r="BV190" s="167"/>
      <c r="BW190" s="167"/>
      <c r="BX190" s="167"/>
      <c r="BY190" s="167"/>
      <c r="BZ190" s="167"/>
      <c r="CA190" s="167"/>
      <c r="CB190" s="167"/>
      <c r="CC190" s="167"/>
      <c r="CD190" s="167"/>
      <c r="CE190" s="167"/>
      <c r="CF190" s="167"/>
      <c r="CG190" s="167"/>
      <c r="CH190" s="167"/>
      <c r="CI190" s="167"/>
      <c r="CJ190" s="167"/>
      <c r="CK190" s="167"/>
      <c r="CL190" s="167"/>
      <c r="CM190" s="167"/>
      <c r="CN190" s="167"/>
      <c r="CO190" s="167"/>
      <c r="CP190" s="167"/>
      <c r="CQ190" s="167"/>
      <c r="CR190" s="167"/>
      <c r="CS190" s="167"/>
      <c r="CT190" s="167"/>
      <c r="CU190" s="167"/>
      <c r="CV190" s="167"/>
      <c r="CW190" s="167"/>
      <c r="CX190" s="167"/>
      <c r="CY190" s="167"/>
      <c r="CZ190" s="167"/>
      <c r="DA190" s="167"/>
      <c r="DB190" s="167"/>
      <c r="DC190" s="167"/>
      <c r="DD190" s="167"/>
      <c r="DE190" s="167"/>
      <c r="DF190" s="167"/>
      <c r="DG190" s="167"/>
      <c r="DH190" s="167"/>
      <c r="DI190" s="167"/>
      <c r="DJ190" s="167"/>
      <c r="DK190" s="167"/>
      <c r="DL190" s="167"/>
      <c r="DM190" s="167"/>
      <c r="DN190" s="167"/>
      <c r="DO190" s="167"/>
      <c r="DP190" s="167"/>
      <c r="DQ190" s="167"/>
      <c r="DR190" s="167"/>
      <c r="DS190" s="167"/>
      <c r="DT190" s="167"/>
      <c r="DU190" s="167"/>
      <c r="DV190" s="167"/>
      <c r="DW190" s="167"/>
      <c r="DX190" s="167"/>
      <c r="DY190" s="167"/>
      <c r="DZ190" s="167"/>
      <c r="EA190" s="167"/>
      <c r="EB190" s="167"/>
      <c r="EC190" s="167"/>
      <c r="ED190" s="167"/>
      <c r="EE190" s="167"/>
      <c r="EF190" s="167"/>
      <c r="EG190" s="167"/>
      <c r="EH190" s="167"/>
      <c r="EI190" s="167"/>
      <c r="EJ190" s="167"/>
      <c r="EK190" s="167"/>
      <c r="EL190" s="167"/>
      <c r="EM190" s="167"/>
      <c r="EN190" s="167"/>
      <c r="EO190" s="167"/>
      <c r="EP190" s="167"/>
      <c r="EQ190" s="167"/>
      <c r="ER190" s="167"/>
      <c r="ES190" s="167"/>
      <c r="ET190" s="167"/>
      <c r="EU190" s="167"/>
      <c r="EV190" s="167"/>
      <c r="EW190" s="167"/>
      <c r="EX190" s="167"/>
      <c r="EY190" s="167"/>
      <c r="EZ190" s="167"/>
      <c r="FA190" s="167"/>
      <c r="FB190" s="167"/>
      <c r="FC190" s="167"/>
      <c r="FD190" s="167"/>
      <c r="FE190" s="167"/>
      <c r="FF190" s="167"/>
      <c r="FG190" s="167"/>
      <c r="FH190" s="167"/>
      <c r="FI190" s="167"/>
      <c r="FJ190" s="167"/>
      <c r="FK190" s="167"/>
      <c r="FL190" s="167"/>
      <c r="FM190" s="167"/>
      <c r="FN190" s="167"/>
      <c r="FO190" s="167"/>
      <c r="FP190" s="167"/>
      <c r="FQ190" s="167"/>
      <c r="FR190" s="167"/>
      <c r="FS190" s="167"/>
      <c r="FT190" s="167"/>
      <c r="FU190" s="167"/>
      <c r="FV190" s="167"/>
      <c r="FW190" s="167"/>
      <c r="FX190" s="167"/>
      <c r="FY190" s="167"/>
      <c r="FZ190" s="167"/>
      <c r="GA190" s="167"/>
      <c r="GB190" s="167"/>
      <c r="GC190" s="167"/>
      <c r="GD190" s="167"/>
      <c r="GE190" s="167"/>
      <c r="GF190" s="167"/>
      <c r="GG190" s="167"/>
      <c r="GH190" s="167"/>
      <c r="GI190" s="167"/>
      <c r="GJ190" s="167"/>
      <c r="GK190" s="167"/>
      <c r="GL190" s="167"/>
      <c r="GM190" s="167"/>
      <c r="GN190" s="167"/>
      <c r="GO190" s="167"/>
      <c r="GP190" s="167"/>
      <c r="GQ190" s="167"/>
      <c r="GR190" s="167"/>
      <c r="GS190" s="167"/>
      <c r="GT190" s="167"/>
      <c r="GU190" s="167"/>
      <c r="GV190" s="167"/>
      <c r="GW190" s="167"/>
      <c r="GX190" s="167"/>
      <c r="GY190" s="167"/>
      <c r="GZ190" s="167"/>
      <c r="HA190" s="167"/>
      <c r="HB190" s="167"/>
      <c r="HC190" s="167"/>
      <c r="HD190" s="167"/>
      <c r="HE190" s="167"/>
      <c r="HF190" s="167"/>
      <c r="HG190" s="167"/>
      <c r="HH190" s="167"/>
      <c r="HI190" s="167"/>
      <c r="HJ190" s="167"/>
      <c r="HK190" s="167"/>
      <c r="HL190" s="167"/>
      <c r="HM190" s="167"/>
      <c r="HN190" s="167"/>
      <c r="HO190" s="167"/>
      <c r="HP190" s="167"/>
      <c r="HQ190" s="167"/>
      <c r="HR190" s="167"/>
      <c r="HS190" s="167"/>
      <c r="HT190" s="167"/>
      <c r="HU190" s="167"/>
      <c r="HV190" s="167"/>
      <c r="HW190" s="167"/>
      <c r="HX190" s="167"/>
      <c r="HY190" s="167"/>
      <c r="HZ190" s="167"/>
      <c r="IA190" s="167"/>
      <c r="IB190" s="167"/>
    </row>
    <row r="191" spans="1:236" s="168" customFormat="1" ht="15.75">
      <c r="A191" s="249">
        <v>2</v>
      </c>
      <c r="B191" s="250" t="s">
        <v>250</v>
      </c>
      <c r="C191" s="270"/>
      <c r="D191" s="270"/>
      <c r="E191" s="270"/>
      <c r="F191" s="270"/>
      <c r="G191" s="270"/>
      <c r="H191" s="271"/>
      <c r="I191" s="272"/>
      <c r="J191" s="271"/>
      <c r="K191" s="271"/>
      <c r="L191" s="271"/>
      <c r="M191" s="271"/>
      <c r="N191" s="271"/>
      <c r="O191" s="271"/>
      <c r="P191" s="271"/>
      <c r="Q191" s="271"/>
      <c r="R191" s="271"/>
      <c r="S191" s="271"/>
      <c r="T191" s="186"/>
      <c r="U191" s="160"/>
      <c r="V191" s="244"/>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c r="BC191" s="167"/>
      <c r="BD191" s="167"/>
      <c r="BE191" s="167"/>
      <c r="BF191" s="167"/>
      <c r="BG191" s="167"/>
      <c r="BH191" s="167"/>
      <c r="BI191" s="167"/>
      <c r="BJ191" s="167"/>
      <c r="BK191" s="167"/>
      <c r="BL191" s="167"/>
      <c r="BM191" s="167"/>
      <c r="BN191" s="167"/>
      <c r="BO191" s="167"/>
      <c r="BP191" s="167"/>
      <c r="BQ191" s="167"/>
      <c r="BR191" s="167"/>
      <c r="BS191" s="167"/>
      <c r="BT191" s="167"/>
      <c r="BU191" s="167"/>
      <c r="BV191" s="167"/>
      <c r="BW191" s="167"/>
      <c r="BX191" s="167"/>
      <c r="BY191" s="167"/>
      <c r="BZ191" s="167"/>
      <c r="CA191" s="167"/>
      <c r="CB191" s="167"/>
      <c r="CC191" s="167"/>
      <c r="CD191" s="167"/>
      <c r="CE191" s="167"/>
      <c r="CF191" s="167"/>
      <c r="CG191" s="167"/>
      <c r="CH191" s="167"/>
      <c r="CI191" s="167"/>
      <c r="CJ191" s="167"/>
      <c r="CK191" s="167"/>
      <c r="CL191" s="167"/>
      <c r="CM191" s="167"/>
      <c r="CN191" s="167"/>
      <c r="CO191" s="167"/>
      <c r="CP191" s="167"/>
      <c r="CQ191" s="167"/>
      <c r="CR191" s="167"/>
      <c r="CS191" s="167"/>
      <c r="CT191" s="167"/>
      <c r="CU191" s="167"/>
      <c r="CV191" s="167"/>
      <c r="CW191" s="167"/>
      <c r="CX191" s="167"/>
      <c r="CY191" s="167"/>
      <c r="CZ191" s="167"/>
      <c r="DA191" s="167"/>
      <c r="DB191" s="167"/>
      <c r="DC191" s="167"/>
      <c r="DD191" s="167"/>
      <c r="DE191" s="167"/>
      <c r="DF191" s="167"/>
      <c r="DG191" s="167"/>
      <c r="DH191" s="167"/>
      <c r="DI191" s="167"/>
      <c r="DJ191" s="167"/>
      <c r="DK191" s="167"/>
      <c r="DL191" s="167"/>
      <c r="DM191" s="167"/>
      <c r="DN191" s="167"/>
      <c r="DO191" s="167"/>
      <c r="DP191" s="167"/>
      <c r="DQ191" s="167"/>
      <c r="DR191" s="167"/>
      <c r="DS191" s="167"/>
      <c r="DT191" s="167"/>
      <c r="DU191" s="167"/>
      <c r="DV191" s="167"/>
      <c r="DW191" s="167"/>
      <c r="DX191" s="167"/>
      <c r="DY191" s="167"/>
      <c r="DZ191" s="167"/>
      <c r="EA191" s="167"/>
      <c r="EB191" s="167"/>
      <c r="EC191" s="167"/>
      <c r="ED191" s="167"/>
      <c r="EE191" s="167"/>
      <c r="EF191" s="167"/>
      <c r="EG191" s="167"/>
      <c r="EH191" s="167"/>
      <c r="EI191" s="167"/>
      <c r="EJ191" s="167"/>
      <c r="EK191" s="167"/>
      <c r="EL191" s="167"/>
      <c r="EM191" s="167"/>
      <c r="EN191" s="167"/>
      <c r="EO191" s="167"/>
      <c r="EP191" s="167"/>
      <c r="EQ191" s="167"/>
      <c r="ER191" s="167"/>
      <c r="ES191" s="167"/>
      <c r="ET191" s="167"/>
      <c r="EU191" s="167"/>
      <c r="EV191" s="167"/>
      <c r="EW191" s="167"/>
      <c r="EX191" s="167"/>
      <c r="EY191" s="167"/>
      <c r="EZ191" s="167"/>
      <c r="FA191" s="167"/>
      <c r="FB191" s="167"/>
      <c r="FC191" s="167"/>
      <c r="FD191" s="167"/>
      <c r="FE191" s="167"/>
      <c r="FF191" s="167"/>
      <c r="FG191" s="167"/>
      <c r="FH191" s="167"/>
      <c r="FI191" s="167"/>
      <c r="FJ191" s="167"/>
      <c r="FK191" s="167"/>
      <c r="FL191" s="167"/>
      <c r="FM191" s="167"/>
      <c r="FN191" s="167"/>
      <c r="FO191" s="167"/>
      <c r="FP191" s="167"/>
      <c r="FQ191" s="167"/>
      <c r="FR191" s="167"/>
      <c r="FS191" s="167"/>
      <c r="FT191" s="167"/>
      <c r="FU191" s="167"/>
      <c r="FV191" s="167"/>
      <c r="FW191" s="167"/>
      <c r="FX191" s="167"/>
      <c r="FY191" s="167"/>
      <c r="FZ191" s="167"/>
      <c r="GA191" s="167"/>
      <c r="GB191" s="167"/>
      <c r="GC191" s="167"/>
      <c r="GD191" s="167"/>
      <c r="GE191" s="167"/>
      <c r="GF191" s="167"/>
      <c r="GG191" s="167"/>
      <c r="GH191" s="167"/>
      <c r="GI191" s="167"/>
      <c r="GJ191" s="167"/>
      <c r="GK191" s="167"/>
      <c r="GL191" s="167"/>
      <c r="GM191" s="167"/>
      <c r="GN191" s="167"/>
      <c r="GO191" s="167"/>
      <c r="GP191" s="167"/>
      <c r="GQ191" s="167"/>
      <c r="GR191" s="167"/>
      <c r="GS191" s="167"/>
      <c r="GT191" s="167"/>
      <c r="GU191" s="167"/>
      <c r="GV191" s="167"/>
      <c r="GW191" s="167"/>
      <c r="GX191" s="167"/>
      <c r="GY191" s="167"/>
      <c r="GZ191" s="167"/>
      <c r="HA191" s="167"/>
      <c r="HB191" s="167"/>
      <c r="HC191" s="167"/>
      <c r="HD191" s="167"/>
      <c r="HE191" s="167"/>
      <c r="HF191" s="167"/>
      <c r="HG191" s="167"/>
      <c r="HH191" s="167"/>
      <c r="HI191" s="167"/>
      <c r="HJ191" s="167"/>
      <c r="HK191" s="167"/>
      <c r="HL191" s="167"/>
      <c r="HM191" s="167"/>
      <c r="HN191" s="167"/>
      <c r="HO191" s="167"/>
      <c r="HP191" s="167"/>
      <c r="HQ191" s="167"/>
      <c r="HR191" s="167"/>
      <c r="HS191" s="167"/>
      <c r="HT191" s="167"/>
      <c r="HU191" s="167"/>
      <c r="HV191" s="167"/>
      <c r="HW191" s="167"/>
      <c r="HX191" s="167"/>
      <c r="HY191" s="167"/>
      <c r="HZ191" s="167"/>
      <c r="IA191" s="167"/>
      <c r="IB191" s="167"/>
    </row>
    <row r="192" spans="1:236" s="168" customFormat="1" ht="85.5" customHeight="1">
      <c r="A192" s="260"/>
      <c r="B192" s="261" t="s">
        <v>253</v>
      </c>
      <c r="C192" s="262"/>
      <c r="D192" s="263"/>
      <c r="E192" s="263"/>
      <c r="F192" s="263"/>
      <c r="G192" s="263"/>
      <c r="H192" s="264"/>
      <c r="I192" s="265"/>
      <c r="J192" s="266"/>
      <c r="K192" s="267"/>
      <c r="L192" s="267"/>
      <c r="M192" s="267"/>
      <c r="N192" s="266"/>
      <c r="O192" s="268"/>
      <c r="P192" s="268"/>
      <c r="Q192" s="268"/>
      <c r="R192" s="268"/>
      <c r="S192" s="268"/>
      <c r="T192" s="269"/>
      <c r="U192" s="160"/>
      <c r="V192" s="244"/>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c r="BC192" s="167"/>
      <c r="BD192" s="167"/>
      <c r="BE192" s="167"/>
      <c r="BF192" s="167"/>
      <c r="BG192" s="167"/>
      <c r="BH192" s="167"/>
      <c r="BI192" s="167"/>
      <c r="BJ192" s="167"/>
      <c r="BK192" s="167"/>
      <c r="BL192" s="167"/>
      <c r="BM192" s="167"/>
      <c r="BN192" s="167"/>
      <c r="BO192" s="167"/>
      <c r="BP192" s="167"/>
      <c r="BQ192" s="167"/>
      <c r="BR192" s="167"/>
      <c r="BS192" s="167"/>
      <c r="BT192" s="167"/>
      <c r="BU192" s="167"/>
      <c r="BV192" s="167"/>
      <c r="BW192" s="167"/>
      <c r="BX192" s="167"/>
      <c r="BY192" s="167"/>
      <c r="BZ192" s="167"/>
      <c r="CA192" s="167"/>
      <c r="CB192" s="167"/>
      <c r="CC192" s="167"/>
      <c r="CD192" s="167"/>
      <c r="CE192" s="167"/>
      <c r="CF192" s="167"/>
      <c r="CG192" s="167"/>
      <c r="CH192" s="167"/>
      <c r="CI192" s="167"/>
      <c r="CJ192" s="167"/>
      <c r="CK192" s="167"/>
      <c r="CL192" s="167"/>
      <c r="CM192" s="167"/>
      <c r="CN192" s="167"/>
      <c r="CO192" s="167"/>
      <c r="CP192" s="167"/>
      <c r="CQ192" s="167"/>
      <c r="CR192" s="167"/>
      <c r="CS192" s="167"/>
      <c r="CT192" s="167"/>
      <c r="CU192" s="167"/>
      <c r="CV192" s="167"/>
      <c r="CW192" s="167"/>
      <c r="CX192" s="167"/>
      <c r="CY192" s="167"/>
      <c r="CZ192" s="167"/>
      <c r="DA192" s="167"/>
      <c r="DB192" s="167"/>
      <c r="DC192" s="167"/>
      <c r="DD192" s="167"/>
      <c r="DE192" s="167"/>
      <c r="DF192" s="167"/>
      <c r="DG192" s="167"/>
      <c r="DH192" s="167"/>
      <c r="DI192" s="167"/>
      <c r="DJ192" s="167"/>
      <c r="DK192" s="167"/>
      <c r="DL192" s="167"/>
      <c r="DM192" s="167"/>
      <c r="DN192" s="167"/>
      <c r="DO192" s="167"/>
      <c r="DP192" s="167"/>
      <c r="DQ192" s="167"/>
      <c r="DR192" s="167"/>
      <c r="DS192" s="167"/>
      <c r="DT192" s="167"/>
      <c r="DU192" s="167"/>
      <c r="DV192" s="167"/>
      <c r="DW192" s="167"/>
      <c r="DX192" s="167"/>
      <c r="DY192" s="167"/>
      <c r="DZ192" s="167"/>
      <c r="EA192" s="167"/>
      <c r="EB192" s="167"/>
      <c r="EC192" s="167"/>
      <c r="ED192" s="167"/>
      <c r="EE192" s="167"/>
      <c r="EF192" s="167"/>
      <c r="EG192" s="167"/>
      <c r="EH192" s="167"/>
      <c r="EI192" s="167"/>
      <c r="EJ192" s="167"/>
      <c r="EK192" s="167"/>
      <c r="EL192" s="167"/>
      <c r="EM192" s="167"/>
      <c r="EN192" s="167"/>
      <c r="EO192" s="167"/>
      <c r="EP192" s="167"/>
      <c r="EQ192" s="167"/>
      <c r="ER192" s="167"/>
      <c r="ES192" s="167"/>
      <c r="ET192" s="167"/>
      <c r="EU192" s="167"/>
      <c r="EV192" s="167"/>
      <c r="EW192" s="167"/>
      <c r="EX192" s="167"/>
      <c r="EY192" s="167"/>
      <c r="EZ192" s="167"/>
      <c r="FA192" s="167"/>
      <c r="FB192" s="167"/>
      <c r="FC192" s="167"/>
      <c r="FD192" s="167"/>
      <c r="FE192" s="167"/>
      <c r="FF192" s="167"/>
      <c r="FG192" s="167"/>
      <c r="FH192" s="167"/>
      <c r="FI192" s="167"/>
      <c r="FJ192" s="167"/>
      <c r="FK192" s="167"/>
      <c r="FL192" s="167"/>
      <c r="FM192" s="167"/>
      <c r="FN192" s="167"/>
      <c r="FO192" s="167"/>
      <c r="FP192" s="167"/>
      <c r="FQ192" s="167"/>
      <c r="FR192" s="167"/>
      <c r="FS192" s="167"/>
      <c r="FT192" s="167"/>
      <c r="FU192" s="167"/>
      <c r="FV192" s="167"/>
      <c r="FW192" s="167"/>
      <c r="FX192" s="167"/>
      <c r="FY192" s="167"/>
      <c r="FZ192" s="167"/>
      <c r="GA192" s="167"/>
      <c r="GB192" s="167"/>
      <c r="GC192" s="167"/>
      <c r="GD192" s="167"/>
      <c r="GE192" s="167"/>
      <c r="GF192" s="167"/>
      <c r="GG192" s="167"/>
      <c r="GH192" s="167"/>
      <c r="GI192" s="167"/>
      <c r="GJ192" s="167"/>
      <c r="GK192" s="167"/>
      <c r="GL192" s="167"/>
      <c r="GM192" s="167"/>
      <c r="GN192" s="167"/>
      <c r="GO192" s="167"/>
      <c r="GP192" s="167"/>
      <c r="GQ192" s="167"/>
      <c r="GR192" s="167"/>
      <c r="GS192" s="167"/>
      <c r="GT192" s="167"/>
      <c r="GU192" s="167"/>
      <c r="GV192" s="167"/>
      <c r="GW192" s="167"/>
      <c r="GX192" s="167"/>
      <c r="GY192" s="167"/>
      <c r="GZ192" s="167"/>
      <c r="HA192" s="167"/>
      <c r="HB192" s="167"/>
      <c r="HC192" s="167"/>
      <c r="HD192" s="167"/>
      <c r="HE192" s="167"/>
      <c r="HF192" s="167"/>
      <c r="HG192" s="167"/>
      <c r="HH192" s="167"/>
      <c r="HI192" s="167"/>
      <c r="HJ192" s="167"/>
      <c r="HK192" s="167"/>
      <c r="HL192" s="167"/>
      <c r="HM192" s="167"/>
      <c r="HN192" s="167"/>
      <c r="HO192" s="167"/>
      <c r="HP192" s="167"/>
      <c r="HQ192" s="167"/>
      <c r="HR192" s="167"/>
      <c r="HS192" s="167"/>
      <c r="HT192" s="167"/>
      <c r="HU192" s="167"/>
      <c r="HV192" s="167"/>
      <c r="HW192" s="167"/>
      <c r="HX192" s="167"/>
      <c r="HY192" s="167"/>
      <c r="HZ192" s="167"/>
      <c r="IA192" s="167"/>
      <c r="IB192" s="167"/>
    </row>
    <row r="193" spans="1:236" s="211" customFormat="1" ht="15.75">
      <c r="A193" s="155"/>
      <c r="B193" s="156"/>
      <c r="C193" s="207"/>
      <c r="D193" s="207"/>
      <c r="E193" s="207"/>
      <c r="F193" s="207"/>
      <c r="G193" s="207"/>
      <c r="H193" s="205"/>
      <c r="I193" s="205"/>
      <c r="J193" s="205"/>
      <c r="K193" s="205"/>
      <c r="L193" s="205"/>
      <c r="M193" s="205"/>
      <c r="N193" s="208"/>
      <c r="O193" s="158"/>
      <c r="P193" s="158"/>
      <c r="Q193" s="158"/>
      <c r="R193" s="158"/>
      <c r="S193" s="158"/>
      <c r="T193" s="209"/>
      <c r="U193" s="210"/>
      <c r="V193" s="246"/>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0"/>
      <c r="BN193" s="160"/>
      <c r="BO193" s="160"/>
      <c r="BP193" s="160"/>
      <c r="BQ193" s="160"/>
      <c r="BR193" s="160"/>
      <c r="BS193" s="160"/>
      <c r="BT193" s="160"/>
      <c r="BU193" s="160"/>
      <c r="BV193" s="160"/>
      <c r="BW193" s="160"/>
      <c r="BX193" s="160"/>
      <c r="BY193" s="160"/>
      <c r="BZ193" s="160"/>
      <c r="CA193" s="160"/>
      <c r="CB193" s="160"/>
      <c r="CC193" s="160"/>
      <c r="CD193" s="160"/>
      <c r="CE193" s="160"/>
      <c r="CF193" s="160"/>
      <c r="CG193" s="160"/>
      <c r="CH193" s="160"/>
      <c r="CI193" s="160"/>
      <c r="CJ193" s="160"/>
      <c r="CK193" s="160"/>
      <c r="CL193" s="160"/>
      <c r="CM193" s="160"/>
      <c r="CN193" s="160"/>
      <c r="CO193" s="160"/>
      <c r="CP193" s="160"/>
      <c r="CQ193" s="160"/>
      <c r="CR193" s="160"/>
      <c r="CS193" s="160"/>
      <c r="CT193" s="160"/>
      <c r="CU193" s="160"/>
      <c r="CV193" s="160"/>
      <c r="CW193" s="160"/>
      <c r="CX193" s="160"/>
      <c r="CY193" s="160"/>
      <c r="CZ193" s="160"/>
      <c r="DA193" s="160"/>
      <c r="DB193" s="160"/>
      <c r="DC193" s="160"/>
      <c r="DD193" s="160"/>
      <c r="DE193" s="160"/>
      <c r="DF193" s="160"/>
      <c r="DG193" s="160"/>
      <c r="DH193" s="160"/>
      <c r="DI193" s="160"/>
      <c r="DJ193" s="160"/>
      <c r="DK193" s="160"/>
      <c r="DL193" s="160"/>
      <c r="DM193" s="160"/>
      <c r="DN193" s="160"/>
      <c r="DO193" s="160"/>
      <c r="DP193" s="160"/>
      <c r="DQ193" s="160"/>
      <c r="DR193" s="160"/>
      <c r="DS193" s="160"/>
      <c r="DT193" s="160"/>
      <c r="DU193" s="160"/>
      <c r="DV193" s="160"/>
      <c r="DW193" s="160"/>
      <c r="DX193" s="160"/>
      <c r="DY193" s="160"/>
      <c r="DZ193" s="160"/>
      <c r="EA193" s="160"/>
      <c r="EB193" s="160"/>
      <c r="EC193" s="160"/>
      <c r="ED193" s="160"/>
      <c r="EE193" s="160"/>
      <c r="EF193" s="160"/>
      <c r="EG193" s="160"/>
      <c r="EH193" s="160"/>
      <c r="EI193" s="160"/>
      <c r="EJ193" s="160"/>
      <c r="EK193" s="160"/>
      <c r="EL193" s="160"/>
      <c r="EM193" s="160"/>
      <c r="EN193" s="160"/>
      <c r="EO193" s="160"/>
      <c r="EP193" s="160"/>
      <c r="EQ193" s="160"/>
      <c r="ER193" s="160"/>
      <c r="ES193" s="160"/>
      <c r="ET193" s="160"/>
      <c r="EU193" s="160"/>
      <c r="EV193" s="160"/>
      <c r="EW193" s="160"/>
      <c r="EX193" s="160"/>
      <c r="EY193" s="160"/>
      <c r="EZ193" s="160"/>
      <c r="FA193" s="160"/>
      <c r="FB193" s="160"/>
      <c r="FC193" s="160"/>
      <c r="FD193" s="160"/>
      <c r="FE193" s="160"/>
      <c r="FF193" s="160"/>
      <c r="FG193" s="160"/>
      <c r="FH193" s="160"/>
      <c r="FI193" s="160"/>
      <c r="FJ193" s="160"/>
      <c r="FK193" s="160"/>
      <c r="FL193" s="160"/>
      <c r="FM193" s="160"/>
      <c r="FN193" s="160"/>
      <c r="FO193" s="160"/>
      <c r="FP193" s="160"/>
      <c r="FQ193" s="160"/>
      <c r="FR193" s="160"/>
      <c r="FS193" s="160"/>
      <c r="FT193" s="160"/>
      <c r="FU193" s="160"/>
      <c r="FV193" s="160"/>
      <c r="FW193" s="160"/>
      <c r="FX193" s="160"/>
      <c r="FY193" s="160"/>
      <c r="FZ193" s="160"/>
      <c r="GA193" s="160"/>
      <c r="GB193" s="160"/>
      <c r="GC193" s="160"/>
      <c r="GD193" s="160"/>
      <c r="GE193" s="160"/>
      <c r="GF193" s="160"/>
      <c r="GG193" s="160"/>
      <c r="GH193" s="160"/>
      <c r="GI193" s="160"/>
      <c r="GJ193" s="160"/>
      <c r="GK193" s="160"/>
      <c r="GL193" s="160"/>
      <c r="GM193" s="160"/>
      <c r="GN193" s="160"/>
      <c r="GO193" s="160"/>
      <c r="GP193" s="160"/>
      <c r="GQ193" s="160"/>
      <c r="GR193" s="160"/>
      <c r="GS193" s="160"/>
      <c r="GT193" s="160"/>
      <c r="GU193" s="160"/>
      <c r="GV193" s="160"/>
      <c r="GW193" s="160"/>
      <c r="GX193" s="160"/>
      <c r="GY193" s="160"/>
      <c r="GZ193" s="160"/>
      <c r="HA193" s="160"/>
      <c r="HB193" s="160"/>
      <c r="HC193" s="160"/>
      <c r="HD193" s="160"/>
      <c r="HE193" s="160"/>
      <c r="HF193" s="160"/>
      <c r="HG193" s="160"/>
      <c r="HH193" s="160"/>
      <c r="HI193" s="160"/>
      <c r="HJ193" s="160"/>
      <c r="HK193" s="160"/>
      <c r="HL193" s="160"/>
      <c r="HM193" s="160"/>
      <c r="HN193" s="160"/>
      <c r="HO193" s="160"/>
      <c r="HP193" s="160"/>
      <c r="HQ193" s="160"/>
      <c r="HR193" s="160"/>
      <c r="HS193" s="160"/>
      <c r="HT193" s="160"/>
      <c r="HU193" s="160"/>
      <c r="HV193" s="160"/>
      <c r="HW193" s="160"/>
      <c r="HX193" s="160"/>
      <c r="HY193" s="160"/>
      <c r="HZ193" s="160"/>
      <c r="IA193" s="160"/>
      <c r="IB193" s="160"/>
    </row>
    <row r="194" spans="1:236" s="211" customFormat="1" ht="15.75">
      <c r="A194" s="182"/>
      <c r="B194" s="212"/>
      <c r="C194" s="212"/>
      <c r="D194" s="213"/>
      <c r="E194" s="213"/>
      <c r="F194" s="213"/>
      <c r="G194" s="214"/>
      <c r="H194" s="215"/>
      <c r="I194" s="183"/>
      <c r="J194" s="216"/>
      <c r="K194" s="183"/>
      <c r="L194" s="183"/>
      <c r="M194" s="183"/>
      <c r="N194" s="217"/>
      <c r="O194" s="184"/>
      <c r="P194" s="184"/>
      <c r="Q194" s="158"/>
      <c r="R194" s="158"/>
      <c r="S194" s="158"/>
      <c r="T194" s="302"/>
      <c r="U194" s="210"/>
      <c r="V194" s="246"/>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c r="BO194" s="160"/>
      <c r="BP194" s="160"/>
      <c r="BQ194" s="160"/>
      <c r="BR194" s="160"/>
      <c r="BS194" s="160"/>
      <c r="BT194" s="160"/>
      <c r="BU194" s="160"/>
      <c r="BV194" s="160"/>
      <c r="BW194" s="160"/>
      <c r="BX194" s="160"/>
      <c r="BY194" s="160"/>
      <c r="BZ194" s="160"/>
      <c r="CA194" s="160"/>
      <c r="CB194" s="160"/>
      <c r="CC194" s="160"/>
      <c r="CD194" s="160"/>
      <c r="CE194" s="160"/>
      <c r="CF194" s="160"/>
      <c r="CG194" s="160"/>
      <c r="CH194" s="160"/>
      <c r="CI194" s="160"/>
      <c r="CJ194" s="160"/>
      <c r="CK194" s="160"/>
      <c r="CL194" s="160"/>
      <c r="CM194" s="160"/>
      <c r="CN194" s="160"/>
      <c r="CO194" s="160"/>
      <c r="CP194" s="160"/>
      <c r="CQ194" s="160"/>
      <c r="CR194" s="160"/>
      <c r="CS194" s="160"/>
      <c r="CT194" s="160"/>
      <c r="CU194" s="160"/>
      <c r="CV194" s="160"/>
      <c r="CW194" s="160"/>
      <c r="CX194" s="160"/>
      <c r="CY194" s="160"/>
      <c r="CZ194" s="160"/>
      <c r="DA194" s="160"/>
      <c r="DB194" s="160"/>
      <c r="DC194" s="160"/>
      <c r="DD194" s="160"/>
      <c r="DE194" s="160"/>
      <c r="DF194" s="160"/>
      <c r="DG194" s="160"/>
      <c r="DH194" s="160"/>
      <c r="DI194" s="160"/>
      <c r="DJ194" s="160"/>
      <c r="DK194" s="160"/>
      <c r="DL194" s="160"/>
      <c r="DM194" s="160"/>
      <c r="DN194" s="160"/>
      <c r="DO194" s="160"/>
      <c r="DP194" s="160"/>
      <c r="DQ194" s="160"/>
      <c r="DR194" s="160"/>
      <c r="DS194" s="160"/>
      <c r="DT194" s="160"/>
      <c r="DU194" s="160"/>
      <c r="DV194" s="160"/>
      <c r="DW194" s="160"/>
      <c r="DX194" s="160"/>
      <c r="DY194" s="160"/>
      <c r="DZ194" s="160"/>
      <c r="EA194" s="160"/>
      <c r="EB194" s="160"/>
      <c r="EC194" s="160"/>
      <c r="ED194" s="160"/>
      <c r="EE194" s="160"/>
      <c r="EF194" s="160"/>
      <c r="EG194" s="160"/>
      <c r="EH194" s="160"/>
      <c r="EI194" s="160"/>
      <c r="EJ194" s="160"/>
      <c r="EK194" s="160"/>
      <c r="EL194" s="160"/>
      <c r="EM194" s="160"/>
      <c r="EN194" s="160"/>
      <c r="EO194" s="160"/>
      <c r="EP194" s="160"/>
      <c r="EQ194" s="160"/>
      <c r="ER194" s="160"/>
      <c r="ES194" s="160"/>
      <c r="ET194" s="160"/>
      <c r="EU194" s="160"/>
      <c r="EV194" s="160"/>
      <c r="EW194" s="160"/>
      <c r="EX194" s="160"/>
      <c r="EY194" s="160"/>
      <c r="EZ194" s="160"/>
      <c r="FA194" s="160"/>
      <c r="FB194" s="160"/>
      <c r="FC194" s="160"/>
      <c r="FD194" s="160"/>
      <c r="FE194" s="160"/>
      <c r="FF194" s="160"/>
      <c r="FG194" s="160"/>
      <c r="FH194" s="160"/>
      <c r="FI194" s="160"/>
      <c r="FJ194" s="160"/>
      <c r="FK194" s="160"/>
      <c r="FL194" s="160"/>
      <c r="FM194" s="160"/>
      <c r="FN194" s="160"/>
      <c r="FO194" s="160"/>
      <c r="FP194" s="160"/>
      <c r="FQ194" s="160"/>
      <c r="FR194" s="160"/>
      <c r="FS194" s="160"/>
      <c r="FT194" s="160"/>
      <c r="FU194" s="160"/>
      <c r="FV194" s="160"/>
      <c r="FW194" s="160"/>
      <c r="FX194" s="160"/>
      <c r="FY194" s="160"/>
      <c r="FZ194" s="160"/>
      <c r="GA194" s="160"/>
      <c r="GB194" s="160"/>
      <c r="GC194" s="160"/>
      <c r="GD194" s="160"/>
      <c r="GE194" s="160"/>
      <c r="GF194" s="160"/>
      <c r="GG194" s="160"/>
      <c r="GH194" s="160"/>
      <c r="GI194" s="160"/>
      <c r="GJ194" s="160"/>
      <c r="GK194" s="160"/>
      <c r="GL194" s="160"/>
      <c r="GM194" s="160"/>
      <c r="GN194" s="160"/>
      <c r="GO194" s="160"/>
      <c r="GP194" s="160"/>
      <c r="GQ194" s="160"/>
      <c r="GR194" s="160"/>
      <c r="GS194" s="160"/>
      <c r="GT194" s="160"/>
      <c r="GU194" s="160"/>
      <c r="GV194" s="160"/>
      <c r="GW194" s="160"/>
      <c r="GX194" s="160"/>
      <c r="GY194" s="160"/>
      <c r="GZ194" s="160"/>
      <c r="HA194" s="160"/>
      <c r="HB194" s="160"/>
      <c r="HC194" s="160"/>
      <c r="HD194" s="160"/>
      <c r="HE194" s="160"/>
      <c r="HF194" s="160"/>
      <c r="HG194" s="160"/>
      <c r="HH194" s="160"/>
      <c r="HI194" s="160"/>
      <c r="HJ194" s="160"/>
      <c r="HK194" s="160"/>
      <c r="HL194" s="160"/>
      <c r="HM194" s="160"/>
      <c r="HN194" s="160"/>
      <c r="HO194" s="160"/>
      <c r="HP194" s="160"/>
      <c r="HQ194" s="160"/>
      <c r="HR194" s="160"/>
      <c r="HS194" s="160"/>
      <c r="HT194" s="160"/>
      <c r="HU194" s="160"/>
      <c r="HV194" s="160"/>
      <c r="HW194" s="160"/>
      <c r="HX194" s="160"/>
      <c r="HY194" s="160"/>
      <c r="HZ194" s="160"/>
      <c r="IA194" s="160"/>
      <c r="IB194" s="160"/>
    </row>
    <row r="195" spans="1:236" s="180" customFormat="1" ht="15.75">
      <c r="A195" s="171"/>
      <c r="B195" s="149"/>
      <c r="C195" s="150"/>
      <c r="D195" s="151"/>
      <c r="E195" s="151"/>
      <c r="F195" s="148"/>
      <c r="G195" s="151"/>
      <c r="H195" s="172"/>
      <c r="I195" s="173"/>
      <c r="J195" s="175"/>
      <c r="K195" s="174"/>
      <c r="L195" s="174"/>
      <c r="M195" s="174"/>
      <c r="N195" s="176"/>
      <c r="O195" s="177"/>
      <c r="P195" s="177"/>
      <c r="Q195" s="178"/>
      <c r="R195" s="178"/>
      <c r="S195" s="178"/>
      <c r="T195" s="303"/>
      <c r="U195" s="210"/>
      <c r="V195" s="246"/>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c r="GT195" s="179"/>
      <c r="GU195" s="179"/>
      <c r="GV195" s="179"/>
      <c r="GW195" s="179"/>
      <c r="GX195" s="179"/>
      <c r="GY195" s="179"/>
      <c r="GZ195" s="179"/>
      <c r="HA195" s="179"/>
      <c r="HB195" s="179"/>
      <c r="HC195" s="179"/>
      <c r="HD195" s="179"/>
      <c r="HE195" s="179"/>
      <c r="HF195" s="179"/>
      <c r="HG195" s="179"/>
      <c r="HH195" s="179"/>
      <c r="HI195" s="179"/>
      <c r="HJ195" s="179"/>
      <c r="HK195" s="179"/>
      <c r="HL195" s="179"/>
      <c r="HM195" s="179"/>
      <c r="HN195" s="179"/>
      <c r="HO195" s="179"/>
      <c r="HP195" s="179"/>
      <c r="HQ195" s="179"/>
      <c r="HR195" s="179"/>
      <c r="HS195" s="179"/>
      <c r="HT195" s="179"/>
      <c r="HU195" s="179"/>
      <c r="HV195" s="179"/>
      <c r="HW195" s="179"/>
      <c r="HX195" s="179"/>
      <c r="HY195" s="179"/>
      <c r="HZ195" s="179"/>
      <c r="IA195" s="179"/>
      <c r="IB195" s="179"/>
    </row>
    <row r="196" spans="1:236" s="180" customFormat="1" ht="15.75">
      <c r="A196" s="194"/>
      <c r="B196" s="195"/>
      <c r="C196" s="196"/>
      <c r="D196" s="197"/>
      <c r="E196" s="197"/>
      <c r="F196" s="197"/>
      <c r="G196" s="197"/>
      <c r="H196" s="198"/>
      <c r="I196" s="199"/>
      <c r="J196" s="198"/>
      <c r="K196" s="198"/>
      <c r="L196" s="198"/>
      <c r="M196" s="198"/>
      <c r="N196" s="200"/>
      <c r="O196" s="201"/>
      <c r="P196" s="201"/>
      <c r="Q196" s="202"/>
      <c r="R196" s="202"/>
      <c r="S196" s="202"/>
      <c r="T196" s="304"/>
      <c r="U196" s="210"/>
      <c r="V196" s="246"/>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c r="GT196" s="179"/>
      <c r="GU196" s="179"/>
      <c r="GV196" s="179"/>
      <c r="GW196" s="179"/>
      <c r="GX196" s="179"/>
      <c r="GY196" s="179"/>
      <c r="GZ196" s="179"/>
      <c r="HA196" s="179"/>
      <c r="HB196" s="179"/>
      <c r="HC196" s="179"/>
      <c r="HD196" s="179"/>
      <c r="HE196" s="179"/>
      <c r="HF196" s="179"/>
      <c r="HG196" s="179"/>
      <c r="HH196" s="179"/>
      <c r="HI196" s="179"/>
      <c r="HJ196" s="179"/>
      <c r="HK196" s="179"/>
      <c r="HL196" s="179"/>
      <c r="HM196" s="179"/>
      <c r="HN196" s="179"/>
      <c r="HO196" s="179"/>
      <c r="HP196" s="179"/>
      <c r="HQ196" s="179"/>
      <c r="HR196" s="179"/>
      <c r="HS196" s="179"/>
      <c r="HT196" s="179"/>
      <c r="HU196" s="179"/>
      <c r="HV196" s="179"/>
      <c r="HW196" s="179"/>
      <c r="HX196" s="179"/>
      <c r="HY196" s="179"/>
      <c r="HZ196" s="179"/>
      <c r="IA196" s="179"/>
      <c r="IB196" s="179"/>
    </row>
  </sheetData>
  <sheetProtection selectLockedCells="1" selectUnlockedCells="1"/>
  <protectedRanges>
    <protectedRange sqref="A14:A15" name="Range10_1_1"/>
    <protectedRange sqref="B13:B15" name="Range10_1_1_11"/>
    <protectedRange sqref="A33:B34" name="Range10_1_1_6_1"/>
    <protectedRange sqref="F44 F55 F32" name="Range10_1_1_4_1_4_1"/>
    <protectedRange sqref="A112:B112 A105:B105 B69 A91:B92 A95:B96" name="Range10_1_1_3_1"/>
    <protectedRange sqref="B147 B126 B141:B142 B139 B157" name="Range10_1_1_5"/>
    <protectedRange sqref="F20:F31" name="Range10_1_1_4_1_4_1_1"/>
    <protectedRange sqref="H21" name="Range10_1_1_5_1_1_1_3_2_1_1_1_2_2_1_1_1_1_1_1_3_1_1_1_1_2_1_1"/>
    <protectedRange sqref="K43:L43" name="Range10_2_1_2_1_1"/>
    <protectedRange sqref="F51:F53" name="Range10_1_1_4_1_4_1_3"/>
    <protectedRange sqref="B67" name="Range10_1_1_7_1_1"/>
    <protectedRange sqref="J84:N84" name="Range10_2_1_6_2_1_1_1_1_1"/>
    <protectedRange sqref="C84:E84" name="Range10_1_1_5_1_2_1_1_1_1_1"/>
    <protectedRange sqref="B123:B124" name="Range10_1_1_2_1"/>
    <protectedRange sqref="B133 B136" name="Range10_1_1_8_1"/>
    <protectedRange sqref="B134" name="Range10_1_1_8_1_2_1"/>
    <protectedRange sqref="B135" name="Range10_1_1_1_3_1"/>
    <protectedRange sqref="G134" name="Range10_8_1_1_1"/>
    <protectedRange sqref="B145:B146" name="Range10_1_1_9_1"/>
    <protectedRange sqref="B143" name="Range10_1_1_2_2_1"/>
    <protectedRange sqref="B152:B155" name="Range10_1_1_9_2"/>
    <protectedRange sqref="B182" name="Range10_1_1_4_2_1"/>
    <protectedRange sqref="K42:L42" name="Range10_2_1_2_1_1_1"/>
    <protectedRange sqref="B38" name="Range10_1_1_2_2_1_1"/>
    <protectedRange sqref="T35:U35" name="Range10_1_1_1_5_1_3_1_1_2_1"/>
    <protectedRange sqref="B35" name="Range10_1_1_4"/>
    <protectedRange sqref="F45" name="Range10_1_1_4_1_4_2"/>
    <protectedRange sqref="T48:U48" name="Range10_1_1_1_5_1_3_1_2_1"/>
    <protectedRange sqref="B48" name="Range10_1_1_2_3_1"/>
    <protectedRange sqref="B66" name="Range10_1_1_7_1_1_1"/>
    <protectedRange sqref="B56" name="Range10_1_1_7_2_2_1_1"/>
    <protectedRange sqref="T62:U62" name="Range10_1_1_1_5_1_3_1_1_2_3"/>
    <protectedRange sqref="B62" name="Range10_1_1_2_1_3_1"/>
    <protectedRange sqref="B128:B131" name="Range10_1_1_8_1_2"/>
    <protectedRange sqref="B127" name="Range10_1_1_1_3_1_1"/>
    <protectedRange sqref="B132" name="Range10_1_1_8_2_2_1_1"/>
    <protectedRange sqref="B151" name="Range10_1_1_8_2_1"/>
    <protectedRange sqref="B148:B150" name="Range10_1_1_9_2_2"/>
    <protectedRange sqref="G149" name="Range10_1_1_4_3_1_5_2_1_1_1_1"/>
    <protectedRange sqref="B158" name="Range10_1_1_5_1"/>
    <protectedRange sqref="A178:B178 A180:B180 A176:B176 A163 A159:B162 A172:B172 A164:B164" name="Range10_1_1_9_6"/>
    <protectedRange sqref="B179" name="Range10_1_1_9_3_1"/>
    <protectedRange sqref="A177:B177" name="Range10_1_1_9_4_1"/>
    <protectedRange sqref="A165 B165:B171" name="Range10_1_1_9_5_1"/>
    <protectedRange sqref="B173:B175" name="Range10_1_1_9_7_1"/>
    <protectedRange sqref="A181:B181" name="Range10_1_1_9_8_1"/>
    <protectedRange sqref="B163" name="Range10_1_1_9_1_1"/>
    <protectedRange sqref="B70 B74" name="Range10_1_1_3_1_3"/>
    <protectedRange sqref="B97" name="Range10_1_1_3_1_4"/>
    <protectedRange sqref="B110 B106" name="Range10_1_1_3_1_5"/>
    <protectedRange sqref="B113 B115:B117 B119" name="Range10_1_1_3_1_6"/>
    <protectedRange sqref="B118" name="Range10_1_1_2_1_1"/>
    <protectedRange sqref="F40" name="Range10_1_1_4_1_4_1_4"/>
    <protectedRange sqref="U46" name="Range10_1_1_1_5_1_3_1_1_2_3_1"/>
    <protectedRange sqref="T46" name="Range10_1_1_1_5_1_3_1_2"/>
    <protectedRange sqref="T47" name="Range10_1_1_1_5_1_3_1_1_1"/>
    <protectedRange sqref="B47" name="Range10_1_1_2_2_1_2"/>
    <protectedRange sqref="T57:U61" name="Range10_1_1_1_5_1_3_1_1_2_1_1"/>
    <protectedRange sqref="B59:B61" name="Range10_1_1_1_1_2_1"/>
    <protectedRange sqref="B57:B58" name="Range10_1_1_5_1_1_1_1"/>
    <protectedRange sqref="D63:E64" name="Range10_1_1_2_1_1_2_1"/>
    <protectedRange sqref="J79:N79" name="Range10_2_1_6_2_1_1_1_1_1_1"/>
    <protectedRange sqref="C79:E79" name="Range10_1_1_5_1_2_1_1_1_1_1_1"/>
    <protectedRange sqref="B102" name="Range10_1_1_3_1_1"/>
    <protectedRange sqref="B101" name="Range10_1_1_3_1_1_2"/>
    <protectedRange sqref="B120" name="Range10_1_1_2_1_2"/>
    <protectedRange sqref="A184:B184" name="Range10_1_1_16_1"/>
    <protectedRange sqref="A196 A194 A185:A190 A192" name="Range10_1_1_7_2_1_1_1"/>
    <protectedRange sqref="B186" name="Range10_1_1_3_8_1_1_1_1_1_1_1_1"/>
    <protectedRange sqref="C186:G186" name="Range10_2_1_9_1_1_1_2_1_1_1"/>
    <protectedRange sqref="G189 G192 D192:E192 D189:E189 C187:C192" name="Range10_1_1_1_17_1_1_1_1_1_1_1_1_1"/>
    <protectedRange sqref="G189 G192 C189 C192" name="Range10_1_1_1_13_1_1_1_1_1_1_1_1_1_1"/>
    <protectedRange sqref="B192" name="Range10_1_1_3_8_1_1_2_1_1_1_1_1_1_1_1_1_1_1"/>
    <protectedRange sqref="G187 D191:G191 F192" name="Range10_2_1_9_1_1_2_1_1_1_1_3_1_1_1_1_1_1_1"/>
    <protectedRange sqref="G188 F188:F189" name="Range10_1_1_1_4_1_2_1_1_1_1_1_1_1_1"/>
    <protectedRange sqref="K187:L192" name="Range10_1_1_1_17_1_1_2_1_1_1_1_1_1"/>
    <protectedRange sqref="K190:L190" name="Range10_1_1_1_5_1_1_1_1_1_1_1_1_1_1"/>
    <protectedRange sqref="K191:L192 K187:L189" name="Range10_3_3_3_1_2_3_1_1_6_1_1_1_2_1_1_1_1_1"/>
    <protectedRange sqref="M187:M192" name="Range10_1_1_1_17_1_1_3_1_1_1_1_1_1"/>
    <protectedRange sqref="M191:M192 M187:M189" name="Range10_3_3_3_1_2_3_1_1_6_1_1_1_1_1_1_1_1_1_1"/>
    <protectedRange sqref="M190" name="Range10_1_1_3_2_1_1_1_1_1_1_1_1_1"/>
    <protectedRange sqref="N187:N192" name="Range10_1_1_1_17_1_1_4_1_1_1_1_1_1"/>
    <protectedRange sqref="C193" name="Range10_2_1_9_1_1_2_1_1_1_2_1_1_1_2_1_1_1_1"/>
    <protectedRange sqref="D193:G193" name="Range10_2_1_9_1_1_2_1_1_1_1_1_1_1_2_2_1_1_1_1"/>
    <protectedRange sqref="B193" name="Range10_1_1_3_8_1_1_2_1_1_1_1_1_1_1_1_2_1_1_1_1"/>
    <protectedRange sqref="H193:J196" name="Range10_2_1_9_1_1_2_1_1_1_1_1_1_1_1_1_1_1_1_1_1"/>
    <protectedRange sqref="K193:L196" name="Range10_2_1_9_1_1_2_1_1_2_1_1_1_2_2_1_1_1_1"/>
    <protectedRange sqref="M193:M196" name="Range10_2_1_9_1_1_2_1_1_2_1_1_1_1_1_1_1_1_1_1"/>
    <protectedRange sqref="H191" name="Range10_2_1_9_1_1_2_1_1_1_1_2_1_1_1_1_1_1_1_1"/>
    <protectedRange sqref="J187:J192" name="Range10_1_1_1_17_1_1_1_1_1_1_1"/>
  </protectedRanges>
  <mergeCells count="32">
    <mergeCell ref="T194:T196"/>
    <mergeCell ref="T6:T10"/>
    <mergeCell ref="P8:S8"/>
    <mergeCell ref="Q9:Q10"/>
    <mergeCell ref="O6:S7"/>
    <mergeCell ref="S9:S10"/>
    <mergeCell ref="C8:C10"/>
    <mergeCell ref="O8:O10"/>
    <mergeCell ref="G6:G10"/>
    <mergeCell ref="H6:H10"/>
    <mergeCell ref="R9:R10"/>
    <mergeCell ref="P9:P10"/>
    <mergeCell ref="K9:K10"/>
    <mergeCell ref="L9:L10"/>
    <mergeCell ref="N7:N10"/>
    <mergeCell ref="U1:BH1"/>
    <mergeCell ref="A3:T3"/>
    <mergeCell ref="A5:T5"/>
    <mergeCell ref="B4:S4"/>
    <mergeCell ref="A1:T1"/>
    <mergeCell ref="A2:E2"/>
    <mergeCell ref="R2:T2"/>
    <mergeCell ref="A6:A10"/>
    <mergeCell ref="B6:B10"/>
    <mergeCell ref="I6:J7"/>
    <mergeCell ref="M9:M10"/>
    <mergeCell ref="D6:D10"/>
    <mergeCell ref="E6:E10"/>
    <mergeCell ref="I8:I10"/>
    <mergeCell ref="J8:J10"/>
    <mergeCell ref="F6:F10"/>
    <mergeCell ref="C6:C7"/>
  </mergeCells>
  <printOptions horizontalCentered="1"/>
  <pageMargins left="0.16" right="0.28" top="0.2" bottom="0.21" header="0" footer="0"/>
  <pageSetup horizontalDpi="600" verticalDpi="600" orientation="landscape" paperSize="9" scale="60" r:id="rId1"/>
  <headerFooter alignWithMargins="0">
    <oddFooter>&amp;L&amp;Z&amp;F&amp;R&amp;P/&amp;N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Khanh Nguyen Quoc</dc:creator>
  <cp:keywords/>
  <dc:description/>
  <cp:lastModifiedBy>User</cp:lastModifiedBy>
  <cp:lastPrinted>2016-04-29T08:48:52Z</cp:lastPrinted>
  <dcterms:created xsi:type="dcterms:W3CDTF">2015-01-12T11:21:44Z</dcterms:created>
  <dcterms:modified xsi:type="dcterms:W3CDTF">2016-04-29T09:12:01Z</dcterms:modified>
  <cp:category/>
  <cp:version/>
  <cp:contentType/>
  <cp:contentStatus/>
</cp:coreProperties>
</file>